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S\HFAS\Projects\0123-00 District Reports\DistRep2019\Salford\Report\Report Sections For Website\"/>
    </mc:Choice>
  </mc:AlternateContent>
  <xr:revisionPtr revIDLastSave="0" documentId="13_ncr:1_{97F23AC7-7A54-437F-B61A-CFD2490DF39B}" xr6:coauthVersionLast="45" xr6:coauthVersionMax="45" xr10:uidLastSave="{00000000-0000-0000-0000-000000000000}"/>
  <bookViews>
    <workbookView xWindow="-110" yWindow="-110" windowWidth="19420" windowHeight="10420" xr2:uid="{35305830-1DF4-4E99-B5E5-E8E072733F6D}"/>
  </bookViews>
  <sheets>
    <sheet name="Key Centre Notes" sheetId="1" r:id="rId1"/>
    <sheet name="Cordon Map" sheetId="2" r:id="rId2"/>
    <sheet name="Table 12 Key Centre Surveys AM" sheetId="3" r:id="rId3"/>
    <sheet name="Table 13 Key Centre Surveys OP" sheetId="4" r:id="rId4"/>
    <sheet name="Table 14 Key Centre Surveys PM" sheetId="5" r:id="rId5"/>
    <sheet name="Table 15  KC Traffic Trend" sheetId="6" r:id="rId6"/>
    <sheet name="Tabs 16&amp;17 KC Car Occupancy" sheetId="7" r:id="rId7"/>
    <sheet name="Tab18 &amp; 19 Rail &amp; ML to KC" sheetId="8" r:id="rId8"/>
    <sheet name="Tabs 20 Walk to KC" sheetId="9" r:id="rId9"/>
    <sheet name="Table 21 KC Car&amp;Non-carTrips " sheetId="10" r:id="rId10"/>
  </sheets>
  <externalReferences>
    <externalReference r:id="rId11"/>
    <externalReference r:id="rId12"/>
    <externalReference r:id="rId13"/>
  </externalReferences>
  <definedNames>
    <definedName name="_Toc174354940" localSheetId="0">'Key Centre Notes'!#REF!</definedName>
    <definedName name="_Toc243370739" localSheetId="9">'Table 21 KC Car&amp;Non-carTrips '!#REF!</definedName>
    <definedName name="_Toc243370752" localSheetId="5">'Table 15  KC Traffic Trend'!#REF!</definedName>
    <definedName name="a">'[1]Lookup tables'!$A$3:$B$156</definedName>
    <definedName name="b">'[1]Lookup tables'!$C$3:$D$15</definedName>
    <definedName name="CORRIDOR_NAME">'[2]Lookup tables'!$C$3:$D$15</definedName>
    <definedName name="corridor_names">'[3]Lookup tables'!$C$3:$D$19</definedName>
    <definedName name="d">'[1]Lookup tables'!$P$3:$Q$8</definedName>
    <definedName name="day_names">'[3]Lookup tables'!$M$3:$N$9</definedName>
    <definedName name="direction_names">'[3]Lookup tables'!$P$3:$Q$8</definedName>
    <definedName name="e">'[1]Lookup tables'!$M$3:$N$9</definedName>
    <definedName name="f">'[1]Lookup tables'!$P$13:$Q$19</definedName>
    <definedName name="Period">#REF!</definedName>
    <definedName name="_xlnm.Print_Area" localSheetId="1">'Cordon Map'!$A$1:$Q$44</definedName>
    <definedName name="_xlnm.Print_Area" localSheetId="0">'Key Centre Notes'!$A$1:$M$42</definedName>
    <definedName name="_xlnm.Print_Area" localSheetId="7">'Tab18 &amp; 19 Rail &amp; ML to KC'!$A$1:$I$47</definedName>
    <definedName name="_xlnm.Print_Area" localSheetId="2">'Table 12 Key Centre Surveys AM'!$A$1:$N$29</definedName>
    <definedName name="_xlnm.Print_Area" localSheetId="3">'Table 13 Key Centre Surveys OP'!$A$1:$N$49</definedName>
    <definedName name="_xlnm.Print_Area" localSheetId="4">'Table 14 Key Centre Surveys PM'!$A$1:$N$49</definedName>
    <definedName name="_xlnm.Print_Area" localSheetId="5">'Table 15  KC Traffic Trend'!$A$1:$S$55</definedName>
    <definedName name="_xlnm.Print_Area" localSheetId="9">'Table 21 KC Car&amp;Non-carTrips '!$A$1:$AA$66</definedName>
    <definedName name="_xlnm.Print_Area" localSheetId="6">'Tabs 16&amp;17 KC Car Occupancy'!$A$1:$I$50</definedName>
    <definedName name="_xlnm.Print_Area" localSheetId="8">'Tabs 20 Walk to KC'!$A$1:$F$51</definedName>
    <definedName name="station_names">'[3]Lookup tables'!$A$3:$B$242</definedName>
    <definedName name="weather_names">'[3]Lookup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4" l="1"/>
  <c r="H11" i="4"/>
  <c r="H18" i="4"/>
  <c r="I65" i="10" l="1"/>
  <c r="H65" i="10"/>
  <c r="G65" i="10"/>
  <c r="F65" i="10"/>
  <c r="E65" i="10"/>
  <c r="D65" i="10"/>
  <c r="C65" i="10"/>
  <c r="N3" i="5" l="1"/>
  <c r="N4" i="5"/>
  <c r="N5" i="5"/>
  <c r="N6" i="5"/>
  <c r="N7" i="5"/>
  <c r="N8" i="5"/>
  <c r="N9" i="5"/>
  <c r="N10" i="5"/>
  <c r="N11" i="5"/>
  <c r="N12" i="5"/>
  <c r="N13" i="5"/>
  <c r="N14" i="5"/>
  <c r="N15" i="5"/>
  <c r="N16" i="5"/>
  <c r="N17" i="5"/>
  <c r="N18" i="5"/>
  <c r="N19" i="5"/>
  <c r="N20" i="5"/>
  <c r="N21" i="5"/>
  <c r="I59" i="10" l="1"/>
  <c r="J59" i="10" s="1"/>
  <c r="I58" i="10"/>
  <c r="K58" i="10" s="1"/>
  <c r="I57" i="10"/>
  <c r="K57" i="10" s="1"/>
  <c r="I56" i="10"/>
  <c r="K56" i="10" s="1"/>
  <c r="I55" i="10"/>
  <c r="J55" i="10" s="1"/>
  <c r="K54" i="10"/>
  <c r="I54" i="10"/>
  <c r="J54" i="10" s="1"/>
  <c r="I53" i="10"/>
  <c r="K53" i="10" s="1"/>
  <c r="I51" i="10"/>
  <c r="K51" i="10" s="1"/>
  <c r="K48" i="10"/>
  <c r="I48" i="10"/>
  <c r="J48" i="10" s="1"/>
  <c r="K45" i="10"/>
  <c r="J45" i="10"/>
  <c r="I45" i="10"/>
  <c r="H44" i="10"/>
  <c r="G44" i="10"/>
  <c r="F44" i="10"/>
  <c r="E44" i="10"/>
  <c r="D44" i="10"/>
  <c r="C44" i="10"/>
  <c r="I38" i="10"/>
  <c r="K38" i="10" s="1"/>
  <c r="I37" i="10"/>
  <c r="J37" i="10" s="1"/>
  <c r="I36" i="10"/>
  <c r="K36" i="10" s="1"/>
  <c r="I35" i="10"/>
  <c r="K35" i="10" s="1"/>
  <c r="I34" i="10"/>
  <c r="K34" i="10" s="1"/>
  <c r="I33" i="10"/>
  <c r="J33" i="10" s="1"/>
  <c r="I32" i="10"/>
  <c r="J32" i="10" s="1"/>
  <c r="I30" i="10"/>
  <c r="K30" i="10" s="1"/>
  <c r="I27" i="10"/>
  <c r="K27" i="10" s="1"/>
  <c r="I24" i="10"/>
  <c r="J24" i="10" s="1"/>
  <c r="H23" i="10"/>
  <c r="G23" i="10"/>
  <c r="F23" i="10"/>
  <c r="E23" i="10"/>
  <c r="D23" i="10"/>
  <c r="C23" i="10"/>
  <c r="I17" i="10"/>
  <c r="K17" i="10" s="1"/>
  <c r="I16" i="10"/>
  <c r="K16" i="10" s="1"/>
  <c r="I15" i="10"/>
  <c r="J15" i="10" s="1"/>
  <c r="I14" i="10"/>
  <c r="K14" i="10" s="1"/>
  <c r="I13" i="10"/>
  <c r="K13" i="10" s="1"/>
  <c r="I12" i="10"/>
  <c r="K12" i="10" s="1"/>
  <c r="I11" i="10"/>
  <c r="J11" i="10" s="1"/>
  <c r="I9" i="10"/>
  <c r="K9" i="10" s="1"/>
  <c r="I6" i="10"/>
  <c r="K6" i="10" s="1"/>
  <c r="I3" i="10"/>
  <c r="K3" i="10" s="1"/>
  <c r="D19" i="9"/>
  <c r="C19" i="9"/>
  <c r="B19" i="9"/>
  <c r="D41" i="8"/>
  <c r="C41" i="8"/>
  <c r="B41" i="8"/>
  <c r="D21" i="8"/>
  <c r="C21" i="8"/>
  <c r="B21" i="8"/>
  <c r="H52" i="6"/>
  <c r="G52" i="6"/>
  <c r="F52" i="6"/>
  <c r="E52" i="6"/>
  <c r="D52" i="6"/>
  <c r="C52" i="6"/>
  <c r="I51" i="6"/>
  <c r="I49" i="6"/>
  <c r="I48" i="6"/>
  <c r="I47" i="6"/>
  <c r="I46" i="6"/>
  <c r="I45" i="6"/>
  <c r="I44" i="6"/>
  <c r="I43" i="6"/>
  <c r="I42" i="6"/>
  <c r="I41" i="6"/>
  <c r="I40" i="6"/>
  <c r="I38" i="6"/>
  <c r="I35" i="6"/>
  <c r="I32" i="6"/>
  <c r="I28" i="6"/>
  <c r="Q27" i="6"/>
  <c r="P27" i="6"/>
  <c r="O27" i="6"/>
  <c r="N27" i="6"/>
  <c r="M27" i="6"/>
  <c r="L27" i="6"/>
  <c r="H27" i="6"/>
  <c r="G27" i="6"/>
  <c r="F27" i="6"/>
  <c r="E27" i="6"/>
  <c r="D27" i="6"/>
  <c r="C27" i="6"/>
  <c r="I26" i="6"/>
  <c r="I27" i="6" s="1"/>
  <c r="R24" i="6"/>
  <c r="I24" i="6"/>
  <c r="R23" i="6"/>
  <c r="I23" i="6"/>
  <c r="R22" i="6"/>
  <c r="I22" i="6"/>
  <c r="R21" i="6"/>
  <c r="I21" i="6"/>
  <c r="R20" i="6"/>
  <c r="I20" i="6"/>
  <c r="R19" i="6"/>
  <c r="I19" i="6"/>
  <c r="R18" i="6"/>
  <c r="I18" i="6"/>
  <c r="R17" i="6"/>
  <c r="I17" i="6"/>
  <c r="R16" i="6"/>
  <c r="I16" i="6"/>
  <c r="R15" i="6"/>
  <c r="I15" i="6"/>
  <c r="R13" i="6"/>
  <c r="I13" i="6"/>
  <c r="R10" i="6"/>
  <c r="I10" i="6"/>
  <c r="R7" i="6"/>
  <c r="I7" i="6"/>
  <c r="R3" i="6"/>
  <c r="I3" i="6"/>
  <c r="M22" i="5"/>
  <c r="L22" i="5"/>
  <c r="K22" i="5"/>
  <c r="J22" i="5"/>
  <c r="I22" i="5"/>
  <c r="G22" i="5"/>
  <c r="F22" i="5"/>
  <c r="E22" i="5"/>
  <c r="D22" i="5"/>
  <c r="C22" i="5"/>
  <c r="M22" i="4"/>
  <c r="L22" i="4"/>
  <c r="K22" i="4"/>
  <c r="J22" i="4"/>
  <c r="I22" i="4"/>
  <c r="G22" i="4"/>
  <c r="F22" i="4"/>
  <c r="E22" i="4"/>
  <c r="D22" i="4"/>
  <c r="C22" i="4"/>
  <c r="M22" i="3"/>
  <c r="L22" i="3"/>
  <c r="K22" i="3"/>
  <c r="J22" i="3"/>
  <c r="I22" i="3"/>
  <c r="G22" i="3"/>
  <c r="F22" i="3"/>
  <c r="E22" i="3"/>
  <c r="D22" i="3"/>
  <c r="C22" i="3"/>
  <c r="N21" i="3"/>
  <c r="N20" i="3"/>
  <c r="N19" i="3"/>
  <c r="N18" i="3"/>
  <c r="N17" i="3"/>
  <c r="N16" i="3"/>
  <c r="N15" i="3"/>
  <c r="N14" i="3"/>
  <c r="N13" i="3"/>
  <c r="N12" i="3"/>
  <c r="N11" i="3"/>
  <c r="N10" i="3"/>
  <c r="N9" i="3"/>
  <c r="N8" i="3"/>
  <c r="N7" i="3"/>
  <c r="N6" i="3"/>
  <c r="N5" i="3"/>
  <c r="N4" i="3"/>
  <c r="N3" i="3"/>
  <c r="K24" i="10" l="1"/>
  <c r="J36" i="10"/>
  <c r="K59" i="10"/>
  <c r="K55" i="10"/>
  <c r="J14" i="10"/>
  <c r="N22" i="5"/>
  <c r="K23" i="5" s="1"/>
  <c r="J9" i="10"/>
  <c r="K32" i="10"/>
  <c r="R27" i="6"/>
  <c r="K15" i="10"/>
  <c r="I52" i="6"/>
  <c r="J56" i="10"/>
  <c r="N22" i="3"/>
  <c r="I23" i="3" s="1"/>
  <c r="K37" i="10"/>
  <c r="J51" i="10"/>
  <c r="J23" i="5"/>
  <c r="N22" i="4"/>
  <c r="L23" i="4" s="1"/>
  <c r="L23" i="5"/>
  <c r="K11" i="10"/>
  <c r="K33" i="10"/>
  <c r="J58" i="10"/>
  <c r="M23" i="5"/>
  <c r="N23" i="4"/>
  <c r="J6" i="10"/>
  <c r="J13" i="10"/>
  <c r="J17" i="10"/>
  <c r="I23" i="10"/>
  <c r="J30" i="10"/>
  <c r="J35" i="10"/>
  <c r="J53" i="10"/>
  <c r="J57" i="10"/>
  <c r="J3" i="10"/>
  <c r="J12" i="10"/>
  <c r="J16" i="10"/>
  <c r="J27" i="10"/>
  <c r="J34" i="10"/>
  <c r="J38" i="10"/>
  <c r="I44" i="10"/>
  <c r="M23" i="4" l="1"/>
  <c r="J23" i="4"/>
  <c r="I23" i="4"/>
  <c r="I23" i="5"/>
  <c r="N23" i="5"/>
  <c r="K23" i="4"/>
  <c r="J23" i="3"/>
  <c r="L23" i="3"/>
  <c r="M23" i="3"/>
  <c r="N23" i="3"/>
  <c r="K23" i="3"/>
</calcChain>
</file>

<file path=xl/sharedStrings.xml><?xml version="1.0" encoding="utf-8"?>
<sst xmlns="http://schemas.openxmlformats.org/spreadsheetml/2006/main" count="506" uniqueCount="94">
  <si>
    <t>Key Centre Monitoring</t>
  </si>
  <si>
    <t xml:space="preserve">Traffic and rail counts were conducted on a cordon around Eccles in 1998. Subsequently, Eccles was surveyed in 2001, 2004, 2007 and then every year from 2009 onwards to monitor progress towards key objectives in the first Greater Manchester Local Transport Plan (GMLTP) and its successor, GMLTP2. Pedestrian surveys were added to the programme in 2001. </t>
  </si>
  <si>
    <t xml:space="preserve">Tables providing details of road traffic and modal share trends are presented in this report. </t>
  </si>
  <si>
    <t>Before 2009, CPS (Continuous Passenger Sampling) data had been used to estimate bus trips. However this data was not designed to give an accurate picture of bus passengers at a local level and in 2009, counts of bus passengers crossing the cordon have been conducted. Historical data has been adjusted to be comparable with the most recent surveys.</t>
  </si>
  <si>
    <t>The 'Cordon Map' worksheet shows the location of survey sites and the key centre boundary.</t>
  </si>
  <si>
    <t>Notes:</t>
  </si>
  <si>
    <t>Site No</t>
  </si>
  <si>
    <t>Location</t>
  </si>
  <si>
    <t>Cars</t>
  </si>
  <si>
    <t>LGVs</t>
  </si>
  <si>
    <t>OGVs</t>
  </si>
  <si>
    <t>Buses</t>
  </si>
  <si>
    <t>Motor Cycles</t>
  </si>
  <si>
    <t>Car Occupancy</t>
  </si>
  <si>
    <t>Car Trips</t>
  </si>
  <si>
    <t>Pedal Cycles</t>
  </si>
  <si>
    <t>Bus Trips</t>
  </si>
  <si>
    <t>Walk</t>
  </si>
  <si>
    <t>Rail &amp; Metrolink</t>
  </si>
  <si>
    <t>All Trips (excl m/c &amp; goods)</t>
  </si>
  <si>
    <t>U Regent St</t>
  </si>
  <si>
    <t/>
  </si>
  <si>
    <t xml:space="preserve">Exiting Railway Station </t>
  </si>
  <si>
    <t xml:space="preserve">Footbridge over M602 </t>
  </si>
  <si>
    <t>U Lane End</t>
  </si>
  <si>
    <t>Morrisons Car Park</t>
  </si>
  <si>
    <t>U Church St</t>
  </si>
  <si>
    <t>U John William St</t>
  </si>
  <si>
    <t xml:space="preserve">U Southway </t>
  </si>
  <si>
    <t>Private Car Park</t>
  </si>
  <si>
    <t>Path Through Wall between Kearton Drive &amp; Andoc Ave</t>
  </si>
  <si>
    <t>Pedestrian Subway under Gilda Brook Rd</t>
  </si>
  <si>
    <t>Footpath A between Gilda Brook Rd and Trevelyan St</t>
  </si>
  <si>
    <t>Exiting Metrolink Station</t>
  </si>
  <si>
    <t>ALDI CP Southern Entrance</t>
  </si>
  <si>
    <t>ALDI CP Northern Entrance</t>
  </si>
  <si>
    <t>Footpath B between Gilda Brook Rd and Trevelyan St</t>
  </si>
  <si>
    <t>Footpath C between Gilda Brook Rd and Trevelyan St</t>
  </si>
  <si>
    <t>Cycle Path between Gilda Brook Rd and College Rd</t>
  </si>
  <si>
    <t>Total</t>
  </si>
  <si>
    <t xml:space="preserve">Av. Car Occ = </t>
  </si>
  <si>
    <t>Time Period</t>
  </si>
  <si>
    <t>Year </t>
  </si>
  <si>
    <t>LGV</t>
  </si>
  <si>
    <t>OGV</t>
  </si>
  <si>
    <t>M/C</t>
  </si>
  <si>
    <t>P/C</t>
  </si>
  <si>
    <t>All</t>
  </si>
  <si>
    <t>07:30-09:30</t>
  </si>
  <si>
    <t>10:00-12:00</t>
  </si>
  <si>
    <t>16:00-18:00</t>
  </si>
  <si>
    <t>Note: The completion of the Eccles Bypass in November 2000 affected the level of traffic crossing the cordon.</t>
  </si>
  <si>
    <t>Site</t>
  </si>
  <si>
    <t>% Driver Only</t>
  </si>
  <si>
    <t>Ave Occupancy</t>
  </si>
  <si>
    <t>U Regent Street</t>
  </si>
  <si>
    <t>Morrison's CP</t>
  </si>
  <si>
    <t>All Sites</t>
  </si>
  <si>
    <t xml:space="preserve">Table 17 Trend in Eccles Key Centre Car Occupancy Rates </t>
  </si>
  <si>
    <t>Year</t>
  </si>
  <si>
    <t>Rail and Metrolink Passengers</t>
  </si>
  <si>
    <t>2013*</t>
  </si>
  <si>
    <t>Pedestrians Entering Key Centre</t>
  </si>
  <si>
    <t xml:space="preserve">Table 20 Trend in Pedestrians Entering Eccles Key Centre </t>
  </si>
  <si>
    <t xml:space="preserve"> Table 21     Car and Non-Car Trips into Eccles Key Centre</t>
  </si>
  <si>
    <t>Car</t>
  </si>
  <si>
    <t>Bus</t>
  </si>
  <si>
    <t>Rail</t>
  </si>
  <si>
    <t>Metrolink</t>
  </si>
  <si>
    <t>Cycle</t>
  </si>
  <si>
    <t>% Car</t>
  </si>
  <si>
    <t>% Non-Car</t>
  </si>
  <si>
    <t xml:space="preserve">Table 12 Key Centre Cordon Survey Summary by Site in February 2020 (07:30-09:30) </t>
  </si>
  <si>
    <t>NOTES</t>
  </si>
  <si>
    <t>At sites where car occupancy surveys were not undertaken, the average occupancy rate (highlighted) was assumed.</t>
  </si>
  <si>
    <t xml:space="preserve">Table 13 Key Centre Cordon Survey Summary by Site in February 2020 (10:00-12:00) </t>
  </si>
  <si>
    <t xml:space="preserve">Table 14 Key Centre Cordon Survey Summary by Site in February 2020 (16:00-18:00) </t>
  </si>
  <si>
    <t>2020/1997</t>
  </si>
  <si>
    <t>Table 15 Eccles Key Centre Inbound Vehicle Counts 1997, 2001, 2004, 2007 &amp; 2009 to 2020</t>
  </si>
  <si>
    <t>Car Occupancy at Eccles Key Centre Cordon Sites (towards Key Centre) Feb 2020</t>
  </si>
  <si>
    <t>Table 16 Eccles Key Centre Car Occupancy Rates 2020</t>
  </si>
  <si>
    <t>Table 18 Rail Passengers Entering Eccles Key Centre 1997, 2001,
2004, 2007 and 2009 - 2020</t>
  </si>
  <si>
    <t xml:space="preserve">Table 19 Metrolink Passengers Entering Eccles Key Centre 2001,
2004, 2007 and 2009 - 2020
</t>
  </si>
  <si>
    <t>2020/2004</t>
  </si>
  <si>
    <t>2020*</t>
  </si>
  <si>
    <t>* 2020 - Lower flows in the AM and OP peak compared to the previous year may have been the result of weather conditions on the day of survey. For the 2019 survey the weather was dry and unseasonably warm, whereas 2020 saw continuous heavy rain.</t>
  </si>
  <si>
    <t>2020/2001</t>
  </si>
  <si>
    <t>Key centre cordon surveys in Eccles were conducted on 24.02.2020.</t>
  </si>
  <si>
    <r>
      <t>* NB:</t>
    </r>
    <r>
      <rPr>
        <sz val="11"/>
        <rFont val="Calibri"/>
        <family val="2"/>
        <scheme val="minor"/>
      </rPr>
      <t xml:space="preserve"> Metrolink was experiencing delays on the day of survey in 2013. Hence there are a number of 15 minute survey periods that record no tram arrivals - four in the AM peak, two in the off-peak and two more in the PM peak.</t>
    </r>
  </si>
  <si>
    <r>
      <rPr>
        <b/>
        <sz val="11"/>
        <rFont val="Calibri"/>
        <family val="2"/>
        <scheme val="minor"/>
      </rPr>
      <t xml:space="preserve">Weather Conditions: </t>
    </r>
    <r>
      <rPr>
        <sz val="11"/>
        <rFont val="Calibri"/>
        <family val="2"/>
        <scheme val="minor"/>
      </rPr>
      <t>The cordon surveys for 2020 were conducted in continuous heavy rain in contrast to the previous year which had seen unseasonably warm and sunny weather. This will have had an exaggerated effect on flows, particularly on cyclist and pedestrian numbers.</t>
    </r>
  </si>
  <si>
    <r>
      <rPr>
        <b/>
        <sz val="11"/>
        <rFont val="Calibri"/>
        <family val="2"/>
        <scheme val="minor"/>
      </rPr>
      <t xml:space="preserve">Bus Occupancy Surveys: </t>
    </r>
    <r>
      <rPr>
        <sz val="11"/>
        <rFont val="Calibri"/>
        <family val="2"/>
        <scheme val="minor"/>
      </rPr>
      <t>Sites 85602 (U Regent Road) and 85612 (U Church Street); The continuous heavy rain on the day of the surveys made accurate interpretation of video surveys very difficult. It is likely that the actual numbers of lower and upper deck bus occupants are higher than the flows recorded and users should consider this when employing the data.</t>
    </r>
  </si>
  <si>
    <r>
      <rPr>
        <b/>
        <i/>
        <sz val="11"/>
        <rFont val="Calibri"/>
        <family val="2"/>
        <scheme val="minor"/>
      </rPr>
      <t xml:space="preserve">Weather conditions: </t>
    </r>
    <r>
      <rPr>
        <i/>
        <sz val="11"/>
        <rFont val="Calibri"/>
        <family val="2"/>
        <scheme val="minor"/>
      </rPr>
      <t>There was consistent rain during the AM peak and off-peak periods of the 2020 surveys. This contrasts with the unseasonably warm weather experienced during the 2019 surveys and may have accentuated falls in walk and cycle trips during these periods.</t>
    </r>
  </si>
  <si>
    <r>
      <t xml:space="preserve">Rail Patronage: </t>
    </r>
    <r>
      <rPr>
        <i/>
        <sz val="11"/>
        <rFont val="Calibri"/>
        <family val="2"/>
        <scheme val="minor"/>
      </rPr>
      <t>Passenger numbers exiting the rail station in the AM peak and off-peak periods possibly affected by train delays of up to 15 minutes between Manchester Victoria and Newton-le-Willows due to flooding.</t>
    </r>
  </si>
  <si>
    <r>
      <rPr>
        <b/>
        <i/>
        <sz val="11"/>
        <rFont val="Calibri"/>
        <family val="2"/>
        <scheme val="minor"/>
      </rPr>
      <t>Bus Occupancy Surveys - Sites 85602 (U Regent Road) and 85612 (U Church Street);</t>
    </r>
    <r>
      <rPr>
        <b/>
        <sz val="11"/>
        <rFont val="Calibri"/>
        <family val="2"/>
        <scheme val="minor"/>
      </rPr>
      <t xml:space="preserve"> </t>
    </r>
    <r>
      <rPr>
        <i/>
        <sz val="11"/>
        <rFont val="Calibri"/>
        <family val="2"/>
        <scheme val="minor"/>
      </rPr>
      <t>The continuous heavy rain on the day of the surveys made accurate interpretation of video surveys very difficult. It is likely that the actual numbers of lower and upper deck bus occupants are higher than the flows recorded and users should consider this when employing the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</si>
</sst>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name val="Arial"/>
      <family val="2"/>
    </font>
    <font>
      <sz val="10"/>
      <name val="Arial"/>
      <family val="2"/>
    </font>
    <font>
      <sz val="10"/>
      <color rgb="FFFF0000"/>
      <name val="Arial"/>
      <family val="2"/>
    </font>
    <font>
      <b/>
      <sz val="11"/>
      <name val="Calibri"/>
      <family val="2"/>
    </font>
    <font>
      <sz val="11"/>
      <name val="Calibri"/>
      <family val="2"/>
    </font>
    <font>
      <b/>
      <sz val="12"/>
      <name val="Calibri"/>
      <family val="2"/>
      <scheme val="minor"/>
    </font>
    <font>
      <sz val="11"/>
      <name val="Calibri"/>
      <family val="2"/>
      <scheme val="minor"/>
    </font>
    <font>
      <b/>
      <sz val="11"/>
      <name val="Calibri"/>
      <family val="2"/>
      <scheme val="minor"/>
    </font>
    <font>
      <sz val="9"/>
      <name val="Calibri"/>
      <family val="2"/>
      <scheme val="minor"/>
    </font>
    <font>
      <sz val="9"/>
      <name val="Arial"/>
      <family val="2"/>
    </font>
    <font>
      <b/>
      <sz val="8"/>
      <name val="Calibri"/>
      <family val="2"/>
      <scheme val="minor"/>
    </font>
    <font>
      <b/>
      <sz val="9"/>
      <name val="Calibri"/>
      <family val="2"/>
      <scheme val="minor"/>
    </font>
    <font>
      <sz val="12"/>
      <name val="Calibri"/>
      <family val="2"/>
      <scheme val="minor"/>
    </font>
    <font>
      <b/>
      <sz val="10"/>
      <name val="Arial"/>
      <family val="2"/>
    </font>
    <font>
      <sz val="11"/>
      <name val="Arial"/>
      <family val="2"/>
    </font>
    <font>
      <b/>
      <i/>
      <sz val="11"/>
      <name val="Calibri"/>
      <family val="2"/>
      <scheme val="minor"/>
    </font>
    <font>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darkGray">
        <fgColor indexed="22"/>
        <bgColor indexed="22"/>
      </patternFill>
    </fill>
    <fill>
      <patternFill patternType="solid">
        <fgColor indexed="22"/>
        <bgColor indexed="64"/>
      </patternFill>
    </fill>
  </fills>
  <borders count="78">
    <border>
      <left/>
      <right/>
      <top/>
      <bottom/>
      <diagonal/>
    </border>
    <border>
      <left style="double">
        <color indexed="64"/>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auto="1"/>
      </left>
      <right style="thin">
        <color auto="1"/>
      </right>
      <top/>
      <bottom style="thin">
        <color auto="1"/>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style="thin">
        <color auto="1"/>
      </left>
      <right/>
      <top style="thin">
        <color auto="1"/>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double">
        <color indexed="64"/>
      </right>
      <top style="thin">
        <color indexed="64"/>
      </top>
      <bottom/>
      <diagonal/>
    </border>
    <border>
      <left/>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top style="double">
        <color indexed="64"/>
      </top>
      <bottom/>
      <diagonal/>
    </border>
  </borders>
  <cellStyleXfs count="5">
    <xf numFmtId="0" fontId="0" fillId="0" borderId="0"/>
    <xf numFmtId="9" fontId="1" fillId="0" borderId="0" applyFont="0" applyFill="0" applyBorder="0" applyAlignment="0" applyProtection="0"/>
    <xf numFmtId="0" fontId="1" fillId="0" borderId="0"/>
    <xf numFmtId="0" fontId="1" fillId="0" borderId="0"/>
    <xf numFmtId="0" fontId="1" fillId="0" borderId="0"/>
  </cellStyleXfs>
  <cellXfs count="238">
    <xf numFmtId="0" fontId="0" fillId="0" borderId="0" xfId="0"/>
    <xf numFmtId="0" fontId="2" fillId="0" borderId="0" xfId="0" applyFont="1"/>
    <xf numFmtId="0" fontId="4" fillId="0" borderId="0" xfId="0" applyFont="1"/>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3" fillId="0" borderId="5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26" xfId="0" applyFont="1" applyBorder="1" applyAlignment="1">
      <alignment horizontal="center" vertical="center" wrapText="1"/>
    </xf>
    <xf numFmtId="1" fontId="4" fillId="0" borderId="54" xfId="0" applyNumberFormat="1" applyFont="1" applyBorder="1" applyAlignment="1">
      <alignment horizontal="right" vertical="center" wrapText="1"/>
    </xf>
    <xf numFmtId="1" fontId="4" fillId="0" borderId="22" xfId="0" applyNumberFormat="1" applyFont="1" applyBorder="1" applyAlignment="1">
      <alignment horizontal="right" vertical="center" wrapText="1"/>
    </xf>
    <xf numFmtId="0" fontId="4" fillId="0" borderId="54" xfId="0" applyFont="1" applyBorder="1" applyAlignment="1">
      <alignment horizontal="right" vertical="center" wrapText="1"/>
    </xf>
    <xf numFmtId="1" fontId="4" fillId="0" borderId="26" xfId="0" applyNumberFormat="1" applyFont="1" applyBorder="1" applyAlignment="1">
      <alignment horizontal="right" vertical="center" wrapText="1"/>
    </xf>
    <xf numFmtId="1" fontId="3" fillId="0" borderId="55" xfId="0" applyNumberFormat="1" applyFont="1" applyBorder="1"/>
    <xf numFmtId="1" fontId="3" fillId="0" borderId="56" xfId="0" applyNumberFormat="1" applyFont="1" applyBorder="1"/>
    <xf numFmtId="9" fontId="4" fillId="0" borderId="0" xfId="0" applyNumberFormat="1" applyFont="1"/>
    <xf numFmtId="1" fontId="4" fillId="0" borderId="55" xfId="0" applyNumberFormat="1" applyFont="1" applyBorder="1" applyAlignment="1">
      <alignment horizontal="right" vertical="center" wrapText="1"/>
    </xf>
    <xf numFmtId="0" fontId="4" fillId="0" borderId="55" xfId="0" applyFont="1" applyBorder="1" applyAlignment="1">
      <alignment horizontal="right" vertical="center" wrapText="1"/>
    </xf>
    <xf numFmtId="0" fontId="3" fillId="0" borderId="31" xfId="0" applyFont="1" applyBorder="1" applyAlignment="1">
      <alignment horizontal="center" vertical="center" wrapText="1"/>
    </xf>
    <xf numFmtId="1" fontId="4" fillId="0" borderId="59" xfId="0" applyNumberFormat="1" applyFont="1" applyBorder="1" applyAlignment="1">
      <alignment horizontal="right" vertical="center" wrapText="1"/>
    </xf>
    <xf numFmtId="1" fontId="4" fillId="0" borderId="31" xfId="0" applyNumberFormat="1" applyFont="1" applyBorder="1" applyAlignment="1">
      <alignment horizontal="right" vertical="center" wrapText="1"/>
    </xf>
    <xf numFmtId="0" fontId="4" fillId="0" borderId="59" xfId="0" applyFont="1" applyBorder="1" applyAlignment="1">
      <alignment horizontal="right" vertical="center" wrapText="1"/>
    </xf>
    <xf numFmtId="1" fontId="3" fillId="0" borderId="59" xfId="0" applyNumberFormat="1" applyFont="1" applyBorder="1"/>
    <xf numFmtId="1" fontId="3" fillId="0" borderId="60" xfId="0" applyNumberFormat="1" applyFont="1" applyBorder="1"/>
    <xf numFmtId="1" fontId="4" fillId="0" borderId="0" xfId="0" applyNumberFormat="1" applyFont="1"/>
    <xf numFmtId="2" fontId="4" fillId="0" borderId="0" xfId="0" applyNumberFormat="1" applyFont="1"/>
    <xf numFmtId="0" fontId="3" fillId="0" borderId="62" xfId="0" applyFont="1" applyBorder="1" applyAlignment="1">
      <alignment horizontal="center" vertical="center" wrapText="1"/>
    </xf>
    <xf numFmtId="1" fontId="4" fillId="0" borderId="63" xfId="0" applyNumberFormat="1" applyFont="1" applyBorder="1" applyAlignment="1">
      <alignment horizontal="right" vertical="center" wrapText="1"/>
    </xf>
    <xf numFmtId="1" fontId="4" fillId="0" borderId="62" xfId="0" applyNumberFormat="1" applyFont="1" applyBorder="1" applyAlignment="1">
      <alignment horizontal="right" vertical="center" wrapText="1"/>
    </xf>
    <xf numFmtId="0" fontId="4" fillId="0" borderId="63" xfId="0" applyFont="1" applyBorder="1" applyAlignment="1">
      <alignment horizontal="right" vertical="center" wrapText="1"/>
    </xf>
    <xf numFmtId="1" fontId="3" fillId="0" borderId="63" xfId="0" applyNumberFormat="1" applyFont="1" applyBorder="1"/>
    <xf numFmtId="1" fontId="3" fillId="0" borderId="64" xfId="0" applyNumberFormat="1" applyFont="1" applyBorder="1"/>
    <xf numFmtId="0" fontId="3" fillId="0" borderId="31" xfId="4" applyFont="1" applyBorder="1" applyAlignment="1">
      <alignment horizontal="center" wrapText="1"/>
    </xf>
    <xf numFmtId="0" fontId="3" fillId="0" borderId="62" xfId="4" applyFont="1" applyBorder="1" applyAlignment="1">
      <alignment horizontal="center" wrapText="1"/>
    </xf>
    <xf numFmtId="0" fontId="3" fillId="0" borderId="34" xfId="4" applyFont="1" applyBorder="1" applyAlignment="1">
      <alignment horizontal="center" wrapText="1"/>
    </xf>
    <xf numFmtId="1" fontId="4" fillId="0" borderId="65" xfId="0" applyNumberFormat="1" applyFont="1" applyBorder="1" applyAlignment="1">
      <alignment horizontal="right" vertical="center" wrapText="1"/>
    </xf>
    <xf numFmtId="1" fontId="4" fillId="0" borderId="34" xfId="0" applyNumberFormat="1" applyFont="1" applyBorder="1" applyAlignment="1">
      <alignment horizontal="right" vertical="center" wrapText="1"/>
    </xf>
    <xf numFmtId="0" fontId="4" fillId="0" borderId="65" xfId="0" applyFont="1" applyBorder="1" applyAlignment="1">
      <alignment horizontal="right" vertical="center" wrapText="1"/>
    </xf>
    <xf numFmtId="1" fontId="3" fillId="0" borderId="65" xfId="0" applyNumberFormat="1" applyFont="1" applyBorder="1"/>
    <xf numFmtId="1" fontId="3" fillId="0" borderId="66" xfId="0" applyNumberFormat="1" applyFont="1" applyBorder="1"/>
    <xf numFmtId="0" fontId="3" fillId="0" borderId="68" xfId="4" applyFont="1" applyBorder="1" applyAlignment="1">
      <alignment horizontal="center" wrapText="1"/>
    </xf>
    <xf numFmtId="2" fontId="3" fillId="0" borderId="68" xfId="0" applyNumberFormat="1" applyFont="1" applyBorder="1" applyAlignment="1">
      <alignment horizontal="right" vertical="center" wrapText="1"/>
    </xf>
    <xf numFmtId="2" fontId="3" fillId="0" borderId="69" xfId="0" applyNumberFormat="1" applyFont="1" applyBorder="1" applyAlignment="1">
      <alignment horizontal="right" vertical="center" wrapText="1"/>
    </xf>
    <xf numFmtId="0" fontId="3" fillId="0" borderId="18" xfId="4" applyFont="1" applyBorder="1" applyAlignment="1">
      <alignment horizontal="center" wrapText="1"/>
    </xf>
    <xf numFmtId="2" fontId="3" fillId="0" borderId="18" xfId="0" applyNumberFormat="1" applyFont="1" applyBorder="1" applyAlignment="1">
      <alignment horizontal="right" vertical="center" wrapText="1"/>
    </xf>
    <xf numFmtId="2" fontId="3" fillId="0" borderId="52" xfId="0" applyNumberFormat="1" applyFont="1" applyBorder="1" applyAlignment="1">
      <alignment horizontal="right" vertical="center" wrapText="1"/>
    </xf>
    <xf numFmtId="0" fontId="3" fillId="0" borderId="75" xfId="4" applyFont="1" applyBorder="1" applyAlignment="1">
      <alignment horizontal="center" wrapText="1"/>
    </xf>
    <xf numFmtId="2" fontId="3" fillId="0" borderId="75" xfId="0" applyNumberFormat="1" applyFont="1" applyBorder="1" applyAlignment="1">
      <alignment horizontal="right" vertical="center" wrapText="1"/>
    </xf>
    <xf numFmtId="2" fontId="3" fillId="0" borderId="76" xfId="0" applyNumberFormat="1" applyFont="1" applyBorder="1" applyAlignment="1">
      <alignment horizontal="right" vertical="center" wrapText="1"/>
    </xf>
    <xf numFmtId="1" fontId="4" fillId="0" borderId="0" xfId="0" applyNumberFormat="1" applyFont="1" applyAlignment="1">
      <alignment horizontal="right" vertical="center" wrapText="1"/>
    </xf>
    <xf numFmtId="0" fontId="4" fillId="0" borderId="0" xfId="0" applyFont="1" applyAlignment="1">
      <alignment horizontal="right" vertical="center" wrapText="1"/>
    </xf>
    <xf numFmtId="2" fontId="4" fillId="0" borderId="0" xfId="0" applyNumberFormat="1" applyFont="1" applyAlignment="1">
      <alignment horizontal="right" vertical="center" wrapText="1"/>
    </xf>
    <xf numFmtId="0" fontId="5" fillId="0" borderId="0" xfId="0" applyFont="1"/>
    <xf numFmtId="0" fontId="6" fillId="0" borderId="0" xfId="0" applyFont="1"/>
    <xf numFmtId="0" fontId="7" fillId="0" borderId="4" xfId="0" applyFont="1" applyBorder="1"/>
    <xf numFmtId="0" fontId="7" fillId="0" borderId="5" xfId="0" applyFont="1" applyBorder="1" applyAlignment="1">
      <alignment horizontal="right" indent="1"/>
    </xf>
    <xf numFmtId="0" fontId="7" fillId="0" borderId="6" xfId="0" applyFont="1" applyBorder="1" applyAlignment="1">
      <alignment horizontal="right" indent="1"/>
    </xf>
    <xf numFmtId="0" fontId="6" fillId="0" borderId="4" xfId="0" applyFont="1" applyBorder="1" applyAlignment="1">
      <alignment horizontal="left"/>
    </xf>
    <xf numFmtId="0" fontId="6" fillId="0" borderId="5" xfId="0" applyFont="1" applyBorder="1" applyAlignment="1">
      <alignment horizontal="right" vertical="center" wrapText="1" indent="1"/>
    </xf>
    <xf numFmtId="0" fontId="6" fillId="0" borderId="6" xfId="0" applyFont="1" applyBorder="1" applyAlignment="1">
      <alignment horizontal="right" vertical="center" wrapText="1" indent="1"/>
    </xf>
    <xf numFmtId="0" fontId="7" fillId="0" borderId="4" xfId="0" applyFont="1" applyBorder="1" applyAlignment="1">
      <alignment horizontal="left"/>
    </xf>
    <xf numFmtId="0" fontId="7" fillId="0" borderId="5" xfId="0" applyFont="1" applyBorder="1" applyAlignment="1">
      <alignment horizontal="right" vertical="center" wrapText="1" indent="1"/>
    </xf>
    <xf numFmtId="0" fontId="7" fillId="0" borderId="6" xfId="0" applyFont="1" applyBorder="1" applyAlignment="1">
      <alignment horizontal="right" vertical="center" wrapText="1" indent="1"/>
    </xf>
    <xf numFmtId="0" fontId="7" fillId="0" borderId="7" xfId="0" applyFont="1" applyBorder="1"/>
    <xf numFmtId="2" fontId="7" fillId="0" borderId="8" xfId="0" applyNumberFormat="1" applyFont="1" applyBorder="1" applyAlignment="1">
      <alignment horizontal="right" vertical="center" wrapText="1" indent="1"/>
    </xf>
    <xf numFmtId="2" fontId="7" fillId="0" borderId="9" xfId="0" applyNumberFormat="1" applyFont="1" applyBorder="1" applyAlignment="1">
      <alignment horizontal="right" vertical="center" wrapText="1" indent="1"/>
    </xf>
    <xf numFmtId="2" fontId="6" fillId="0" borderId="0" xfId="0" applyNumberFormat="1" applyFont="1"/>
    <xf numFmtId="0" fontId="7" fillId="0" borderId="0" xfId="0" applyFont="1"/>
    <xf numFmtId="0" fontId="7" fillId="0" borderId="5" xfId="0" applyFont="1" applyBorder="1"/>
    <xf numFmtId="0" fontId="7" fillId="0" borderId="6" xfId="0" applyFont="1" applyBorder="1"/>
    <xf numFmtId="0" fontId="6" fillId="0" borderId="4" xfId="0" applyFont="1" applyBorder="1"/>
    <xf numFmtId="0" fontId="6" fillId="0" borderId="5" xfId="0" applyFont="1" applyBorder="1"/>
    <xf numFmtId="0" fontId="6" fillId="0" borderId="6" xfId="0" applyFont="1" applyBorder="1"/>
    <xf numFmtId="0" fontId="6" fillId="0" borderId="47" xfId="0" applyFont="1" applyBorder="1"/>
    <xf numFmtId="0" fontId="6" fillId="0" borderId="35" xfId="0" applyFont="1" applyBorder="1"/>
    <xf numFmtId="0" fontId="6" fillId="0" borderId="36" xfId="0" applyFont="1" applyBorder="1"/>
    <xf numFmtId="2" fontId="7" fillId="0" borderId="8" xfId="0" applyNumberFormat="1" applyFont="1" applyBorder="1"/>
    <xf numFmtId="2" fontId="7" fillId="0" borderId="9" xfId="0" applyNumberFormat="1" applyFont="1" applyBorder="1"/>
    <xf numFmtId="0" fontId="6" fillId="0" borderId="4" xfId="0" applyFont="1" applyBorder="1" applyAlignment="1">
      <alignment horizontal="right"/>
    </xf>
    <xf numFmtId="0" fontId="6" fillId="0" borderId="47" xfId="0" applyFont="1" applyBorder="1" applyAlignment="1">
      <alignment horizontal="right"/>
    </xf>
    <xf numFmtId="0" fontId="0" fillId="0" borderId="0" xfId="0" applyFont="1"/>
    <xf numFmtId="0" fontId="0" fillId="0" borderId="0" xfId="0" applyFont="1" applyAlignment="1">
      <alignment wrapText="1"/>
    </xf>
    <xf numFmtId="0" fontId="6" fillId="0" borderId="5" xfId="0" applyFont="1" applyBorder="1" applyAlignment="1">
      <alignment horizontal="left" wrapText="1"/>
    </xf>
    <xf numFmtId="0" fontId="6" fillId="0" borderId="6" xfId="0" applyFont="1" applyBorder="1" applyAlignment="1">
      <alignment horizontal="left" wrapText="1"/>
    </xf>
    <xf numFmtId="1" fontId="6" fillId="0" borderId="5" xfId="0" applyNumberFormat="1" applyFont="1" applyBorder="1"/>
    <xf numFmtId="2" fontId="6" fillId="0" borderId="5" xfId="0" applyNumberFormat="1" applyFont="1" applyBorder="1"/>
    <xf numFmtId="2" fontId="6" fillId="0" borderId="6" xfId="0" applyNumberFormat="1" applyFont="1" applyBorder="1"/>
    <xf numFmtId="1" fontId="6" fillId="0" borderId="5" xfId="0" applyNumberFormat="1" applyFont="1" applyBorder="1" applyAlignment="1">
      <alignment horizontal="right"/>
    </xf>
    <xf numFmtId="2" fontId="6" fillId="0" borderId="6" xfId="0" applyNumberFormat="1" applyFont="1" applyBorder="1" applyAlignment="1">
      <alignment horizontal="right"/>
    </xf>
    <xf numFmtId="1" fontId="7" fillId="0" borderId="8" xfId="0" applyNumberFormat="1" applyFont="1" applyBorder="1"/>
    <xf numFmtId="0" fontId="10" fillId="0" borderId="0" xfId="0" applyFont="1"/>
    <xf numFmtId="1" fontId="6" fillId="0" borderId="0" xfId="0" applyNumberFormat="1" applyFont="1"/>
    <xf numFmtId="0" fontId="6" fillId="0" borderId="5" xfId="0" applyFont="1" applyBorder="1" applyAlignment="1">
      <alignment wrapText="1"/>
    </xf>
    <xf numFmtId="0" fontId="6" fillId="0" borderId="6" xfId="0" applyFont="1" applyBorder="1" applyAlignment="1">
      <alignment wrapText="1"/>
    </xf>
    <xf numFmtId="0" fontId="7" fillId="0" borderId="44" xfId="0" applyFont="1" applyBorder="1" applyAlignment="1">
      <alignment horizontal="left"/>
    </xf>
    <xf numFmtId="1" fontId="7" fillId="0" borderId="45" xfId="0" applyNumberFormat="1" applyFont="1" applyBorder="1"/>
    <xf numFmtId="2" fontId="7" fillId="0" borderId="45" xfId="0" applyNumberFormat="1" applyFont="1" applyBorder="1"/>
    <xf numFmtId="1" fontId="3" fillId="0" borderId="45" xfId="0" applyNumberFormat="1" applyFont="1" applyBorder="1" applyAlignment="1">
      <alignment horizontal="right" vertical="center" wrapText="1"/>
    </xf>
    <xf numFmtId="2" fontId="7" fillId="0" borderId="46" xfId="0" applyNumberFormat="1" applyFont="1" applyBorder="1"/>
    <xf numFmtId="0" fontId="12" fillId="0" borderId="0" xfId="3" applyFont="1"/>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20" xfId="4" applyFont="1" applyBorder="1" applyAlignment="1">
      <alignment horizontal="center" vertical="center" wrapText="1"/>
    </xf>
    <xf numFmtId="0" fontId="12" fillId="0" borderId="0" xfId="3" applyFont="1" applyAlignment="1">
      <alignment horizontal="center" vertical="center"/>
    </xf>
    <xf numFmtId="0" fontId="12" fillId="0" borderId="22" xfId="3" applyFont="1" applyBorder="1" applyAlignment="1">
      <alignment horizontal="center" vertical="center" wrapText="1"/>
    </xf>
    <xf numFmtId="0" fontId="12" fillId="0" borderId="23" xfId="3" applyFont="1" applyBorder="1" applyAlignment="1">
      <alignment horizontal="right" vertical="center" wrapText="1"/>
    </xf>
    <xf numFmtId="0" fontId="12" fillId="0" borderId="24" xfId="3" applyFont="1" applyBorder="1" applyAlignment="1">
      <alignment horizontal="right" vertical="center" wrapText="1"/>
    </xf>
    <xf numFmtId="0" fontId="12" fillId="0" borderId="26" xfId="3" applyFont="1" applyBorder="1" applyAlignment="1">
      <alignment horizontal="center" vertical="center" wrapText="1"/>
    </xf>
    <xf numFmtId="0" fontId="12" fillId="0" borderId="27" xfId="3" applyFont="1" applyBorder="1" applyAlignment="1">
      <alignment horizontal="right" vertical="center" wrapText="1"/>
    </xf>
    <xf numFmtId="0" fontId="12" fillId="0" borderId="28" xfId="3" applyFont="1" applyBorder="1" applyAlignment="1">
      <alignment horizontal="right" vertical="center" wrapText="1"/>
    </xf>
    <xf numFmtId="0" fontId="12" fillId="0" borderId="29" xfId="3" applyFont="1" applyBorder="1" applyAlignment="1">
      <alignment horizontal="right" vertical="center" wrapText="1"/>
    </xf>
    <xf numFmtId="0" fontId="12" fillId="0" borderId="31" xfId="3" applyFont="1" applyBorder="1" applyAlignment="1">
      <alignment horizontal="center" vertical="center" wrapText="1"/>
    </xf>
    <xf numFmtId="0" fontId="12" fillId="0" borderId="32" xfId="3" applyFont="1" applyBorder="1" applyAlignment="1">
      <alignment horizontal="right" vertical="center" wrapText="1"/>
    </xf>
    <xf numFmtId="0" fontId="12" fillId="0" borderId="33" xfId="3" applyFont="1" applyBorder="1" applyAlignment="1">
      <alignment horizontal="right" vertical="center" wrapText="1"/>
    </xf>
    <xf numFmtId="0" fontId="12" fillId="0" borderId="5" xfId="3" applyFont="1" applyBorder="1" applyAlignment="1">
      <alignment horizontal="right" vertical="center" wrapText="1"/>
    </xf>
    <xf numFmtId="0" fontId="12" fillId="0" borderId="6" xfId="3" applyFont="1" applyBorder="1" applyAlignment="1">
      <alignment horizontal="right" vertical="center" wrapText="1"/>
    </xf>
    <xf numFmtId="1" fontId="12" fillId="0" borderId="32" xfId="3" applyNumberFormat="1" applyFont="1" applyBorder="1" applyAlignment="1">
      <alignment horizontal="right" vertical="center" wrapText="1"/>
    </xf>
    <xf numFmtId="1" fontId="12" fillId="0" borderId="6" xfId="3" applyNumberFormat="1" applyFont="1" applyBorder="1" applyAlignment="1">
      <alignment horizontal="right" vertical="center" wrapText="1"/>
    </xf>
    <xf numFmtId="0" fontId="5" fillId="0" borderId="31" xfId="3" applyFont="1" applyBorder="1" applyAlignment="1">
      <alignment horizontal="center" vertical="center" wrapText="1"/>
    </xf>
    <xf numFmtId="1" fontId="5" fillId="0" borderId="32" xfId="3" applyNumberFormat="1" applyFont="1" applyBorder="1" applyAlignment="1">
      <alignment horizontal="right" vertical="center" wrapText="1"/>
    </xf>
    <xf numFmtId="1" fontId="5" fillId="0" borderId="6" xfId="3" applyNumberFormat="1" applyFont="1" applyBorder="1" applyAlignment="1">
      <alignment horizontal="right" vertical="center" wrapText="1"/>
    </xf>
    <xf numFmtId="0" fontId="5" fillId="0" borderId="34" xfId="3" applyFont="1" applyBorder="1" applyAlignment="1">
      <alignment horizontal="center" vertical="center" wrapText="1"/>
    </xf>
    <xf numFmtId="2" fontId="5" fillId="0" borderId="35" xfId="3" applyNumberFormat="1" applyFont="1" applyBorder="1" applyAlignment="1">
      <alignment horizontal="right" vertical="center" wrapText="1"/>
    </xf>
    <xf numFmtId="2" fontId="5" fillId="0" borderId="36" xfId="3" applyNumberFormat="1" applyFont="1" applyBorder="1" applyAlignment="1">
      <alignment horizontal="right" vertical="center" wrapText="1"/>
    </xf>
    <xf numFmtId="2" fontId="5" fillId="0" borderId="38" xfId="3" applyNumberFormat="1" applyFont="1" applyBorder="1" applyAlignment="1">
      <alignment horizontal="right" vertical="center" wrapText="1"/>
    </xf>
    <xf numFmtId="2" fontId="5" fillId="0" borderId="39" xfId="3" applyNumberFormat="1" applyFont="1" applyBorder="1" applyAlignment="1">
      <alignment horizontal="right" vertical="center" wrapText="1"/>
    </xf>
    <xf numFmtId="2" fontId="5" fillId="0" borderId="40" xfId="3" applyNumberFormat="1" applyFont="1" applyBorder="1" applyAlignment="1">
      <alignment horizontal="right" vertical="center" wrapText="1"/>
    </xf>
    <xf numFmtId="0" fontId="5" fillId="0" borderId="6" xfId="3" applyFont="1" applyBorder="1" applyAlignment="1">
      <alignment horizontal="right" vertical="center" wrapText="1"/>
    </xf>
    <xf numFmtId="0" fontId="5" fillId="0" borderId="42" xfId="3" applyFont="1" applyBorder="1" applyAlignment="1">
      <alignment horizontal="center" vertical="center" wrapText="1"/>
    </xf>
    <xf numFmtId="2" fontId="5" fillId="0" borderId="8" xfId="3" applyNumberFormat="1" applyFont="1" applyBorder="1" applyAlignment="1">
      <alignment horizontal="right" vertical="center" wrapText="1"/>
    </xf>
    <xf numFmtId="2" fontId="5" fillId="0" borderId="9" xfId="3" applyNumberFormat="1" applyFont="1" applyBorder="1" applyAlignment="1">
      <alignment horizontal="right" vertical="center" wrapText="1"/>
    </xf>
    <xf numFmtId="0" fontId="6" fillId="0" borderId="0" xfId="2" applyFont="1"/>
    <xf numFmtId="0" fontId="6" fillId="0" borderId="4" xfId="2" applyFont="1" applyBorder="1" applyAlignment="1">
      <alignment horizontal="left"/>
    </xf>
    <xf numFmtId="0" fontId="6" fillId="0" borderId="5" xfId="2" applyFont="1" applyBorder="1"/>
    <xf numFmtId="0" fontId="6" fillId="0" borderId="5" xfId="2" applyFont="1" applyBorder="1" applyAlignment="1">
      <alignment horizontal="center"/>
    </xf>
    <xf numFmtId="0" fontId="6" fillId="0" borderId="5" xfId="2" applyFont="1" applyBorder="1" applyAlignment="1">
      <alignment horizontal="center" wrapText="1"/>
    </xf>
    <xf numFmtId="0" fontId="6" fillId="0" borderId="6" xfId="2" applyFont="1" applyBorder="1" applyAlignment="1">
      <alignment horizontal="center" wrapText="1"/>
    </xf>
    <xf numFmtId="1" fontId="6" fillId="0" borderId="5" xfId="2" applyNumberFormat="1" applyFont="1" applyBorder="1"/>
    <xf numFmtId="2" fontId="6" fillId="0" borderId="5" xfId="2" applyNumberFormat="1" applyFont="1" applyBorder="1"/>
    <xf numFmtId="1" fontId="6" fillId="0" borderId="6" xfId="2" applyNumberFormat="1" applyFont="1" applyBorder="1"/>
    <xf numFmtId="1" fontId="6" fillId="0" borderId="0" xfId="2" applyNumberFormat="1" applyFont="1"/>
    <xf numFmtId="2" fontId="6" fillId="2" borderId="5" xfId="2" applyNumberFormat="1" applyFont="1" applyFill="1" applyBorder="1"/>
    <xf numFmtId="1" fontId="6" fillId="0" borderId="5" xfId="2" applyNumberFormat="1" applyFont="1" applyBorder="1" applyAlignment="1">
      <alignment wrapText="1"/>
    </xf>
    <xf numFmtId="0" fontId="7" fillId="0" borderId="4" xfId="2" applyFont="1" applyBorder="1" applyAlignment="1">
      <alignment horizontal="left"/>
    </xf>
    <xf numFmtId="0" fontId="7" fillId="0" borderId="5" xfId="2" applyFont="1" applyBorder="1"/>
    <xf numFmtId="1" fontId="7" fillId="0" borderId="5" xfId="2" applyNumberFormat="1" applyFont="1" applyBorder="1"/>
    <xf numFmtId="1" fontId="7" fillId="0" borderId="6" xfId="2" applyNumberFormat="1" applyFont="1" applyBorder="1"/>
    <xf numFmtId="0" fontId="7" fillId="0" borderId="7" xfId="2" applyFont="1" applyBorder="1" applyAlignment="1">
      <alignment horizontal="left"/>
    </xf>
    <xf numFmtId="0" fontId="7" fillId="0" borderId="8" xfId="2" applyFont="1" applyBorder="1"/>
    <xf numFmtId="1" fontId="7" fillId="0" borderId="8" xfId="2" applyNumberFormat="1" applyFont="1" applyBorder="1"/>
    <xf numFmtId="1" fontId="7" fillId="2" borderId="8" xfId="2" applyNumberFormat="1" applyFont="1" applyFill="1" applyBorder="1"/>
    <xf numFmtId="2" fontId="7" fillId="2" borderId="8" xfId="2" applyNumberFormat="1" applyFont="1" applyFill="1" applyBorder="1"/>
    <xf numFmtId="9" fontId="7" fillId="0" borderId="8" xfId="2" applyNumberFormat="1" applyFont="1" applyBorder="1"/>
    <xf numFmtId="9" fontId="7" fillId="0" borderId="9" xfId="2" applyNumberFormat="1" applyFont="1" applyBorder="1"/>
    <xf numFmtId="164" fontId="6" fillId="0" borderId="0" xfId="2" applyNumberFormat="1" applyFont="1"/>
    <xf numFmtId="0" fontId="7" fillId="0" borderId="0" xfId="2" applyFont="1" applyAlignment="1">
      <alignment horizontal="left"/>
    </xf>
    <xf numFmtId="0" fontId="6" fillId="0" borderId="0" xfId="2" applyFont="1" applyAlignment="1">
      <alignment horizontal="left"/>
    </xf>
    <xf numFmtId="2" fontId="6" fillId="0" borderId="0" xfId="2" applyNumberFormat="1" applyFont="1"/>
    <xf numFmtId="9" fontId="6" fillId="0" borderId="0" xfId="1" applyFont="1"/>
    <xf numFmtId="2" fontId="6" fillId="0" borderId="5" xfId="2" applyNumberFormat="1" applyFont="1" applyFill="1" applyBorder="1"/>
    <xf numFmtId="1" fontId="6" fillId="0" borderId="5" xfId="2" applyNumberFormat="1" applyFont="1" applyFill="1" applyBorder="1"/>
    <xf numFmtId="0" fontId="6" fillId="0" borderId="5" xfId="2" applyFont="1" applyFill="1" applyBorder="1"/>
    <xf numFmtId="1" fontId="6" fillId="0" borderId="6" xfId="2" applyNumberFormat="1" applyFont="1" applyFill="1" applyBorder="1"/>
    <xf numFmtId="2" fontId="6" fillId="0" borderId="10" xfId="2" applyNumberFormat="1" applyFont="1" applyBorder="1"/>
    <xf numFmtId="1" fontId="6" fillId="0" borderId="10" xfId="2" applyNumberFormat="1" applyFont="1" applyBorder="1"/>
    <xf numFmtId="1" fontId="7" fillId="0" borderId="5" xfId="2" applyNumberFormat="1" applyFont="1" applyFill="1" applyBorder="1"/>
    <xf numFmtId="1" fontId="7" fillId="0" borderId="6" xfId="2" applyNumberFormat="1" applyFont="1" applyFill="1" applyBorder="1"/>
    <xf numFmtId="9" fontId="7" fillId="0" borderId="8" xfId="2" applyNumberFormat="1" applyFont="1" applyFill="1" applyBorder="1"/>
    <xf numFmtId="9" fontId="7" fillId="0" borderId="9" xfId="2" applyNumberFormat="1" applyFont="1" applyFill="1" applyBorder="1"/>
    <xf numFmtId="0" fontId="13" fillId="0" borderId="0" xfId="0" applyFont="1"/>
    <xf numFmtId="0" fontId="15" fillId="0" borderId="0" xfId="0" applyFont="1"/>
    <xf numFmtId="0" fontId="16" fillId="0" borderId="0" xfId="0" applyFont="1"/>
    <xf numFmtId="0" fontId="16" fillId="0" borderId="0" xfId="0" applyFont="1" applyAlignment="1">
      <alignment vertical="top"/>
    </xf>
    <xf numFmtId="0" fontId="15" fillId="0" borderId="0" xfId="0" applyFont="1" applyAlignment="1">
      <alignment vertical="top" wrapText="1"/>
    </xf>
    <xf numFmtId="0" fontId="16" fillId="0" borderId="0" xfId="0" applyFont="1" applyAlignment="1">
      <alignment vertical="top" wrapText="1"/>
    </xf>
    <xf numFmtId="0" fontId="0" fillId="0" borderId="0" xfId="0" applyFont="1" applyAlignment="1">
      <alignment wrapText="1"/>
    </xf>
    <xf numFmtId="0" fontId="4" fillId="0" borderId="0" xfId="0" applyFont="1" applyAlignment="1">
      <alignment horizontal="justify" vertical="center" wrapText="1"/>
    </xf>
    <xf numFmtId="0" fontId="14" fillId="0" borderId="0" xfId="0" applyFont="1" applyAlignment="1">
      <alignment wrapText="1"/>
    </xf>
    <xf numFmtId="0" fontId="6" fillId="0" borderId="0" xfId="0" applyFont="1" applyAlignment="1">
      <alignment horizontal="justify" vertical="center" wrapText="1"/>
    </xf>
    <xf numFmtId="0" fontId="6" fillId="0" borderId="0" xfId="0" applyFont="1" applyAlignment="1">
      <alignment wrapText="1"/>
    </xf>
    <xf numFmtId="0" fontId="3" fillId="2" borderId="1" xfId="2" applyFont="1" applyFill="1" applyBorder="1" applyAlignment="1">
      <alignment horizontal="left"/>
    </xf>
    <xf numFmtId="0" fontId="3" fillId="2" borderId="2" xfId="2" applyFont="1" applyFill="1" applyBorder="1" applyAlignment="1">
      <alignment horizontal="left"/>
    </xf>
    <xf numFmtId="0" fontId="3" fillId="2" borderId="3" xfId="2" applyFont="1" applyFill="1" applyBorder="1" applyAlignment="1">
      <alignment horizontal="left"/>
    </xf>
    <xf numFmtId="0" fontId="6" fillId="0" borderId="0" xfId="2" applyFont="1" applyAlignment="1">
      <alignment horizontal="left" wrapText="1"/>
    </xf>
    <xf numFmtId="0" fontId="1" fillId="0" borderId="0" xfId="0" applyFont="1" applyAlignment="1">
      <alignment wrapText="1"/>
    </xf>
    <xf numFmtId="0" fontId="3" fillId="2" borderId="11" xfId="2" applyFont="1" applyFill="1" applyBorder="1" applyAlignment="1">
      <alignment horizontal="left"/>
    </xf>
    <xf numFmtId="0" fontId="3" fillId="2" borderId="12" xfId="2" applyFont="1" applyFill="1" applyBorder="1" applyAlignment="1">
      <alignment horizontal="left"/>
    </xf>
    <xf numFmtId="0" fontId="3" fillId="2" borderId="13" xfId="2" applyFont="1" applyFill="1" applyBorder="1" applyAlignment="1">
      <alignment horizontal="left"/>
    </xf>
    <xf numFmtId="0" fontId="5" fillId="3" borderId="14" xfId="3" applyFont="1" applyFill="1" applyBorder="1" applyAlignment="1">
      <alignment horizontal="left" vertical="top" wrapText="1"/>
    </xf>
    <xf numFmtId="0" fontId="5" fillId="3" borderId="15" xfId="3" applyFont="1" applyFill="1" applyBorder="1" applyAlignment="1">
      <alignment horizontal="left" vertical="top" wrapText="1"/>
    </xf>
    <xf numFmtId="0" fontId="5" fillId="3" borderId="16" xfId="3" applyFont="1" applyFill="1" applyBorder="1" applyAlignment="1">
      <alignment horizontal="left" vertical="top" wrapText="1"/>
    </xf>
    <xf numFmtId="0" fontId="5" fillId="0" borderId="21"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30" xfId="3" applyFont="1" applyBorder="1" applyAlignment="1">
      <alignment horizontal="center" vertical="center" wrapText="1"/>
    </xf>
    <xf numFmtId="0" fontId="5" fillId="0" borderId="37" xfId="3" applyFont="1" applyBorder="1" applyAlignment="1">
      <alignment horizontal="center" vertical="center" wrapText="1"/>
    </xf>
    <xf numFmtId="0" fontId="5" fillId="0" borderId="41" xfId="3" applyFont="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6" fillId="0" borderId="5" xfId="0" applyFont="1" applyBorder="1"/>
    <xf numFmtId="0" fontId="6" fillId="0" borderId="43" xfId="0" applyFont="1" applyBorder="1" applyAlignment="1">
      <alignment horizontal="center"/>
    </xf>
    <xf numFmtId="0" fontId="6" fillId="0" borderId="32" xfId="0" applyFont="1" applyBorder="1" applyAlignment="1">
      <alignment horizontal="center"/>
    </xf>
    <xf numFmtId="0" fontId="11" fillId="0" borderId="0" xfId="0" applyFont="1" applyAlignment="1">
      <alignment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3" fillId="2" borderId="11" xfId="0" applyFont="1" applyFill="1" applyBorder="1" applyAlignment="1">
      <alignment horizontal="left" wrapText="1"/>
    </xf>
    <xf numFmtId="0" fontId="3" fillId="2" borderId="12" xfId="0" applyFont="1" applyFill="1" applyBorder="1" applyAlignment="1">
      <alignment horizontal="left" wrapText="1"/>
    </xf>
    <xf numFmtId="0" fontId="3" fillId="2" borderId="13" xfId="0" applyFont="1" applyFill="1" applyBorder="1" applyAlignment="1">
      <alignment horizontal="left" wrapText="1"/>
    </xf>
    <xf numFmtId="0" fontId="3" fillId="2" borderId="1" xfId="0" applyFont="1" applyFill="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0" fontId="7" fillId="0" borderId="0" xfId="0" applyFont="1" applyAlignment="1">
      <alignment horizontal="left" vertical="top" wrapText="1"/>
    </xf>
    <xf numFmtId="0" fontId="0" fillId="0" borderId="0" xfId="0" applyFont="1" applyAlignment="1">
      <alignment horizontal="left" vertical="top" wrapText="1"/>
    </xf>
    <xf numFmtId="0" fontId="7" fillId="2" borderId="1" xfId="0" applyFont="1" applyFill="1" applyBorder="1"/>
    <xf numFmtId="0" fontId="0" fillId="0" borderId="2" xfId="0" applyFont="1" applyBorder="1"/>
    <xf numFmtId="0" fontId="0" fillId="0" borderId="3" xfId="0" applyFont="1" applyBorder="1"/>
    <xf numFmtId="0" fontId="8" fillId="0" borderId="77" xfId="0" applyFont="1" applyBorder="1" applyAlignment="1">
      <alignment wrapText="1"/>
    </xf>
    <xf numFmtId="0" fontId="9" fillId="0" borderId="77" xfId="0" applyFont="1" applyBorder="1" applyAlignment="1">
      <alignment wrapText="1"/>
    </xf>
    <xf numFmtId="0" fontId="9" fillId="0" borderId="0" xfId="0" applyFont="1" applyAlignment="1">
      <alignment wrapText="1"/>
    </xf>
    <xf numFmtId="0" fontId="3" fillId="4" borderId="48" xfId="0" applyFont="1" applyFill="1" applyBorder="1" applyAlignment="1">
      <alignment horizontal="left" vertical="top" wrapText="1"/>
    </xf>
    <xf numFmtId="0" fontId="4" fillId="0" borderId="49" xfId="0" applyFont="1" applyBorder="1" applyAlignment="1">
      <alignment horizontal="left" vertical="top" wrapText="1"/>
    </xf>
    <xf numFmtId="0" fontId="4" fillId="0" borderId="50" xfId="0" applyFont="1" applyBorder="1" applyAlignment="1">
      <alignment horizontal="left" vertical="top" wrapText="1"/>
    </xf>
    <xf numFmtId="0" fontId="3" fillId="0" borderId="53"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cellXfs>
  <cellStyles count="5">
    <cellStyle name="Normal" xfId="0" builtinId="0"/>
    <cellStyle name="Normal 4" xfId="3" xr:uid="{50DA990D-413C-47ED-B9A2-24E078D228D2}"/>
    <cellStyle name="Normal 6" xfId="2" xr:uid="{35AA22C3-E46B-4FB7-8CED-03362C195EB0}"/>
    <cellStyle name="Normal_KeyCentreCalcs" xfId="4" xr:uid="{92C8CC8D-C4BA-45F5-A0CB-66B551ED819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Eccles Key Centre Inbound Vehicle Counts</a:t>
            </a:r>
          </a:p>
        </c:rich>
      </c:tx>
      <c:layout>
        <c:manualLayout>
          <c:xMode val="edge"/>
          <c:yMode val="edge"/>
          <c:x val="0.26165996537666836"/>
          <c:y val="2.1592379604234862E-2"/>
        </c:manualLayout>
      </c:layout>
      <c:overlay val="0"/>
    </c:title>
    <c:autoTitleDeleted val="0"/>
    <c:plotArea>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'Table 15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 15  KC Traffic Trend'!$I$3:$I$26</c:f>
              <c:numCache>
                <c:formatCode>General</c:formatCode>
                <c:ptCount val="24"/>
                <c:pt idx="0">
                  <c:v>3283</c:v>
                </c:pt>
                <c:pt idx="4">
                  <c:v>2382</c:v>
                </c:pt>
                <c:pt idx="7">
                  <c:v>1663</c:v>
                </c:pt>
                <c:pt idx="10">
                  <c:v>1842</c:v>
                </c:pt>
                <c:pt idx="12">
                  <c:v>1826</c:v>
                </c:pt>
                <c:pt idx="13">
                  <c:v>1679</c:v>
                </c:pt>
                <c:pt idx="14">
                  <c:v>1847</c:v>
                </c:pt>
                <c:pt idx="15">
                  <c:v>1602</c:v>
                </c:pt>
                <c:pt idx="16" formatCode="0">
                  <c:v>1791</c:v>
                </c:pt>
                <c:pt idx="17" formatCode="0">
                  <c:v>1701</c:v>
                </c:pt>
                <c:pt idx="18" formatCode="0">
                  <c:v>1612</c:v>
                </c:pt>
                <c:pt idx="19" formatCode="0">
                  <c:v>1771</c:v>
                </c:pt>
                <c:pt idx="20" formatCode="0">
                  <c:v>1759</c:v>
                </c:pt>
                <c:pt idx="21" formatCode="0">
                  <c:v>1821</c:v>
                </c:pt>
                <c:pt idx="22" formatCode="0">
                  <c:v>1907</c:v>
                </c:pt>
                <c:pt idx="23" formatCode="0">
                  <c:v>1609</c:v>
                </c:pt>
              </c:numCache>
            </c:numRef>
          </c:val>
          <c:extLst>
            <c:ext xmlns:c16="http://schemas.microsoft.com/office/drawing/2014/chart" uri="{C3380CC4-5D6E-409C-BE32-E72D297353CC}">
              <c16:uniqueId val="{00000000-D1AD-466B-8E3F-17C6BFA095B1}"/>
            </c:ext>
          </c:extLst>
        </c:ser>
        <c:ser>
          <c:idx val="1"/>
          <c:order val="1"/>
          <c:tx>
            <c:v>1000-1200</c:v>
          </c:tx>
          <c:spPr>
            <a:solidFill>
              <a:schemeClr val="tx1"/>
            </a:solidFill>
            <a:ln w="25400" cap="flat" cmpd="sng" algn="ctr">
              <a:noFill/>
              <a:prstDash val="solid"/>
            </a:ln>
            <a:effectLst/>
          </c:spPr>
          <c:invertIfNegative val="0"/>
          <c:cat>
            <c:numRef>
              <c:f>'Table 15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 15  KC Traffic Trend'!$R$3:$R$26</c:f>
              <c:numCache>
                <c:formatCode>General</c:formatCode>
                <c:ptCount val="24"/>
                <c:pt idx="0">
                  <c:v>2785</c:v>
                </c:pt>
                <c:pt idx="4">
                  <c:v>2222</c:v>
                </c:pt>
                <c:pt idx="7">
                  <c:v>1962</c:v>
                </c:pt>
                <c:pt idx="10">
                  <c:v>1961</c:v>
                </c:pt>
                <c:pt idx="12">
                  <c:v>1891</c:v>
                </c:pt>
                <c:pt idx="13">
                  <c:v>2024</c:v>
                </c:pt>
                <c:pt idx="14">
                  <c:v>2103</c:v>
                </c:pt>
                <c:pt idx="15">
                  <c:v>1918</c:v>
                </c:pt>
                <c:pt idx="16">
                  <c:v>1963</c:v>
                </c:pt>
                <c:pt idx="17">
                  <c:v>1809</c:v>
                </c:pt>
                <c:pt idx="18">
                  <c:v>1821</c:v>
                </c:pt>
                <c:pt idx="19">
                  <c:v>1844</c:v>
                </c:pt>
                <c:pt idx="20">
                  <c:v>1862</c:v>
                </c:pt>
                <c:pt idx="21">
                  <c:v>1962</c:v>
                </c:pt>
                <c:pt idx="22">
                  <c:v>1820</c:v>
                </c:pt>
                <c:pt idx="23" formatCode="0">
                  <c:v>1940</c:v>
                </c:pt>
              </c:numCache>
            </c:numRef>
          </c:val>
          <c:extLst>
            <c:ext xmlns:c16="http://schemas.microsoft.com/office/drawing/2014/chart" uri="{C3380CC4-5D6E-409C-BE32-E72D297353CC}">
              <c16:uniqueId val="{00000001-D1AD-466B-8E3F-17C6BFA095B1}"/>
            </c:ext>
          </c:extLst>
        </c:ser>
        <c:ser>
          <c:idx val="2"/>
          <c:order val="2"/>
          <c:tx>
            <c:v>1600-1800</c:v>
          </c:tx>
          <c:spPr>
            <a:solidFill>
              <a:srgbClr val="FFC000"/>
            </a:solidFill>
            <a:ln w="25400" cap="flat" cmpd="sng" algn="ctr">
              <a:noFill/>
              <a:prstDash val="solid"/>
            </a:ln>
            <a:effectLst/>
          </c:spPr>
          <c:invertIfNegative val="0"/>
          <c:cat>
            <c:numRef>
              <c:f>'Table 15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 15  KC Traffic Trend'!$I$28:$I$51</c:f>
              <c:numCache>
                <c:formatCode>General</c:formatCode>
                <c:ptCount val="24"/>
                <c:pt idx="0">
                  <c:v>3064</c:v>
                </c:pt>
                <c:pt idx="4">
                  <c:v>2309</c:v>
                </c:pt>
                <c:pt idx="7">
                  <c:v>1963</c:v>
                </c:pt>
                <c:pt idx="10">
                  <c:v>1675</c:v>
                </c:pt>
                <c:pt idx="12">
                  <c:v>1695</c:v>
                </c:pt>
                <c:pt idx="13">
                  <c:v>1699</c:v>
                </c:pt>
                <c:pt idx="14">
                  <c:v>1827</c:v>
                </c:pt>
                <c:pt idx="15">
                  <c:v>1687</c:v>
                </c:pt>
                <c:pt idx="16">
                  <c:v>1647</c:v>
                </c:pt>
                <c:pt idx="17">
                  <c:v>1715</c:v>
                </c:pt>
                <c:pt idx="18">
                  <c:v>1556</c:v>
                </c:pt>
                <c:pt idx="19">
                  <c:v>1585</c:v>
                </c:pt>
                <c:pt idx="20">
                  <c:v>1754</c:v>
                </c:pt>
                <c:pt idx="21">
                  <c:v>1780</c:v>
                </c:pt>
                <c:pt idx="22">
                  <c:v>1816</c:v>
                </c:pt>
                <c:pt idx="23">
                  <c:v>1725</c:v>
                </c:pt>
              </c:numCache>
            </c:numRef>
          </c:val>
          <c:extLst>
            <c:ext xmlns:c16="http://schemas.microsoft.com/office/drawing/2014/chart" uri="{C3380CC4-5D6E-409C-BE32-E72D297353CC}">
              <c16:uniqueId val="{00000002-D1AD-466B-8E3F-17C6BFA095B1}"/>
            </c:ext>
          </c:extLst>
        </c:ser>
        <c:dLbls>
          <c:showLegendKey val="0"/>
          <c:showVal val="0"/>
          <c:showCatName val="0"/>
          <c:showSerName val="0"/>
          <c:showPercent val="0"/>
          <c:showBubbleSize val="0"/>
        </c:dLbls>
        <c:gapWidth val="150"/>
        <c:axId val="561425520"/>
        <c:axId val="561425912"/>
      </c:barChart>
      <c:catAx>
        <c:axId val="5614255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425912"/>
        <c:crosses val="autoZero"/>
        <c:auto val="1"/>
        <c:lblAlgn val="ctr"/>
        <c:lblOffset val="100"/>
        <c:noMultiLvlLbl val="0"/>
      </c:catAx>
      <c:valAx>
        <c:axId val="56142591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Vehicles</a:t>
                </a:r>
              </a:p>
            </c:rich>
          </c:tx>
          <c:layout>
            <c:manualLayout>
              <c:xMode val="edge"/>
              <c:yMode val="edge"/>
              <c:x val="2.0418970235103591E-2"/>
              <c:y val="0.4205970096434574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425520"/>
        <c:crosses val="autoZero"/>
        <c:crossBetween val="between"/>
      </c:valAx>
    </c:plotArea>
    <c:legend>
      <c:legendPos val="b"/>
      <c:overlay val="0"/>
      <c:spPr>
        <a:ln>
          <a:solidFill>
            <a:schemeClr val="dk1"/>
          </a:solidFill>
        </a:ln>
      </c:spPr>
      <c:txPr>
        <a:bodyPr/>
        <a:lstStyle/>
        <a:p>
          <a:pPr>
            <a:defRPr sz="52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Eccles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21 KC Car&amp;Non-carTrips '!$B$3:$B$22</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'!$C$3:$C$22</c:f>
              <c:numCache>
                <c:formatCode>0</c:formatCode>
                <c:ptCount val="20"/>
                <c:pt idx="0">
                  <c:v>2490</c:v>
                </c:pt>
                <c:pt idx="3">
                  <c:v>1687</c:v>
                </c:pt>
                <c:pt idx="6">
                  <c:v>1779</c:v>
                </c:pt>
                <c:pt idx="8">
                  <c:v>1815</c:v>
                </c:pt>
                <c:pt idx="9">
                  <c:v>1639.26</c:v>
                </c:pt>
                <c:pt idx="10">
                  <c:v>1760.8</c:v>
                </c:pt>
                <c:pt idx="11">
                  <c:v>1599</c:v>
                </c:pt>
                <c:pt idx="12">
                  <c:v>1770</c:v>
                </c:pt>
                <c:pt idx="13">
                  <c:v>1712</c:v>
                </c:pt>
                <c:pt idx="14">
                  <c:v>1567.8237668526426</c:v>
                </c:pt>
                <c:pt idx="15">
                  <c:v>1711.8551493324935</c:v>
                </c:pt>
                <c:pt idx="16">
                  <c:v>1729.6742310357852</c:v>
                </c:pt>
                <c:pt idx="17">
                  <c:v>1754.2203410174795</c:v>
                </c:pt>
                <c:pt idx="18">
                  <c:v>1948.4718741121555</c:v>
                </c:pt>
                <c:pt idx="19">
                  <c:v>1603.6975437312158</c:v>
                </c:pt>
              </c:numCache>
            </c:numRef>
          </c:val>
          <c:extLst>
            <c:ext xmlns:c16="http://schemas.microsoft.com/office/drawing/2014/chart" uri="{C3380CC4-5D6E-409C-BE32-E72D297353CC}">
              <c16:uniqueId val="{00000000-9573-430D-BFFE-74FBF01D6947}"/>
            </c:ext>
          </c:extLst>
        </c:ser>
        <c:ser>
          <c:idx val="1"/>
          <c:order val="1"/>
          <c:tx>
            <c:v>Bus</c:v>
          </c:tx>
          <c:spPr>
            <a:solidFill>
              <a:srgbClr val="FFFF00"/>
            </a:solidFill>
            <a:ln>
              <a:solidFill>
                <a:schemeClr val="tx1"/>
              </a:solidFill>
            </a:ln>
          </c:spPr>
          <c:invertIfNegative val="0"/>
          <c:cat>
            <c:numRef>
              <c:f>'Table 21 KC Car&amp;Non-carTrips '!$B$3:$B$22</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'!$D$3:$D$22</c:f>
              <c:numCache>
                <c:formatCode>0</c:formatCode>
                <c:ptCount val="20"/>
                <c:pt idx="0">
                  <c:v>706</c:v>
                </c:pt>
                <c:pt idx="3">
                  <c:v>900</c:v>
                </c:pt>
                <c:pt idx="6">
                  <c:v>1201</c:v>
                </c:pt>
                <c:pt idx="8">
                  <c:v>983</c:v>
                </c:pt>
                <c:pt idx="9">
                  <c:v>876.10694521249354</c:v>
                </c:pt>
                <c:pt idx="10">
                  <c:v>1153.3464912280701</c:v>
                </c:pt>
                <c:pt idx="11">
                  <c:v>862.87719298245611</c:v>
                </c:pt>
                <c:pt idx="12">
                  <c:v>738</c:v>
                </c:pt>
                <c:pt idx="13">
                  <c:v>1123</c:v>
                </c:pt>
                <c:pt idx="14">
                  <c:v>1042</c:v>
                </c:pt>
                <c:pt idx="15">
                  <c:v>652</c:v>
                </c:pt>
                <c:pt idx="16">
                  <c:v>1027.8834951456311</c:v>
                </c:pt>
                <c:pt idx="17">
                  <c:v>1086.0378787878788</c:v>
                </c:pt>
                <c:pt idx="18">
                  <c:v>849.82828282828279</c:v>
                </c:pt>
                <c:pt idx="19">
                  <c:v>609</c:v>
                </c:pt>
              </c:numCache>
            </c:numRef>
          </c:val>
          <c:extLst>
            <c:ext xmlns:c16="http://schemas.microsoft.com/office/drawing/2014/chart" uri="{C3380CC4-5D6E-409C-BE32-E72D297353CC}">
              <c16:uniqueId val="{00000001-9573-430D-BFFE-74FBF01D6947}"/>
            </c:ext>
          </c:extLst>
        </c:ser>
        <c:ser>
          <c:idx val="2"/>
          <c:order val="2"/>
          <c:tx>
            <c:v>Rail</c:v>
          </c:tx>
          <c:spPr>
            <a:solidFill>
              <a:schemeClr val="bg1">
                <a:lumMod val="75000"/>
              </a:schemeClr>
            </a:solidFill>
            <a:ln>
              <a:solidFill>
                <a:schemeClr val="tx1"/>
              </a:solidFill>
            </a:ln>
          </c:spPr>
          <c:invertIfNegative val="0"/>
          <c:cat>
            <c:numRef>
              <c:f>'Table 21 KC Car&amp;Non-carTrips '!$B$3:$B$22</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'!$E$3:$E$22</c:f>
              <c:numCache>
                <c:formatCode>0</c:formatCode>
                <c:ptCount val="20"/>
                <c:pt idx="0">
                  <c:v>23</c:v>
                </c:pt>
                <c:pt idx="3">
                  <c:v>46</c:v>
                </c:pt>
                <c:pt idx="6">
                  <c:v>37</c:v>
                </c:pt>
                <c:pt idx="8">
                  <c:v>55</c:v>
                </c:pt>
                <c:pt idx="9">
                  <c:v>52</c:v>
                </c:pt>
                <c:pt idx="10">
                  <c:v>68</c:v>
                </c:pt>
                <c:pt idx="11">
                  <c:v>70</c:v>
                </c:pt>
                <c:pt idx="12">
                  <c:v>83</c:v>
                </c:pt>
                <c:pt idx="13">
                  <c:v>108</c:v>
                </c:pt>
                <c:pt idx="14">
                  <c:v>77</c:v>
                </c:pt>
                <c:pt idx="15">
                  <c:v>102</c:v>
                </c:pt>
                <c:pt idx="16">
                  <c:v>100</c:v>
                </c:pt>
                <c:pt idx="17">
                  <c:v>93</c:v>
                </c:pt>
                <c:pt idx="18">
                  <c:v>79</c:v>
                </c:pt>
                <c:pt idx="19">
                  <c:v>81</c:v>
                </c:pt>
              </c:numCache>
            </c:numRef>
          </c:val>
          <c:extLst>
            <c:ext xmlns:c16="http://schemas.microsoft.com/office/drawing/2014/chart" uri="{C3380CC4-5D6E-409C-BE32-E72D297353CC}">
              <c16:uniqueId val="{00000002-9573-430D-BFFE-74FBF01D6947}"/>
            </c:ext>
          </c:extLst>
        </c:ser>
        <c:ser>
          <c:idx val="5"/>
          <c:order val="3"/>
          <c:tx>
            <c:strRef>
              <c:f>'Table 21 KC Car&amp;Non-carTrips '!$F$2</c:f>
              <c:strCache>
                <c:ptCount val="1"/>
                <c:pt idx="0">
                  <c:v>Metrolink</c:v>
                </c:pt>
              </c:strCache>
            </c:strRef>
          </c:tx>
          <c:spPr>
            <a:solidFill>
              <a:srgbClr val="FF0000"/>
            </a:solidFill>
            <a:ln>
              <a:solidFill>
                <a:schemeClr val="tx1"/>
              </a:solidFill>
            </a:ln>
          </c:spPr>
          <c:invertIfNegative val="0"/>
          <c:val>
            <c:numRef>
              <c:f>'Table 21 KC Car&amp;Non-carTrips '!$F$3:$F$22</c:f>
              <c:numCache>
                <c:formatCode>General</c:formatCode>
                <c:ptCount val="20"/>
                <c:pt idx="0">
                  <c:v>54</c:v>
                </c:pt>
                <c:pt idx="3">
                  <c:v>88</c:v>
                </c:pt>
                <c:pt idx="6" formatCode="0">
                  <c:v>172</c:v>
                </c:pt>
                <c:pt idx="8" formatCode="0">
                  <c:v>115</c:v>
                </c:pt>
                <c:pt idx="9">
                  <c:v>110</c:v>
                </c:pt>
                <c:pt idx="10">
                  <c:v>131</c:v>
                </c:pt>
                <c:pt idx="11">
                  <c:v>124</c:v>
                </c:pt>
                <c:pt idx="12">
                  <c:v>78</c:v>
                </c:pt>
                <c:pt idx="13">
                  <c:v>88</c:v>
                </c:pt>
                <c:pt idx="14">
                  <c:v>106</c:v>
                </c:pt>
                <c:pt idx="15">
                  <c:v>105</c:v>
                </c:pt>
                <c:pt idx="16">
                  <c:v>205</c:v>
                </c:pt>
                <c:pt idx="17">
                  <c:v>112</c:v>
                </c:pt>
                <c:pt idx="18">
                  <c:v>159</c:v>
                </c:pt>
                <c:pt idx="19">
                  <c:v>130</c:v>
                </c:pt>
              </c:numCache>
            </c:numRef>
          </c:val>
          <c:extLst>
            <c:ext xmlns:c16="http://schemas.microsoft.com/office/drawing/2014/chart" uri="{C3380CC4-5D6E-409C-BE32-E72D297353CC}">
              <c16:uniqueId val="{00000003-9573-430D-BFFE-74FBF01D6947}"/>
            </c:ext>
          </c:extLst>
        </c:ser>
        <c:ser>
          <c:idx val="3"/>
          <c:order val="4"/>
          <c:tx>
            <c:v>Cycle</c:v>
          </c:tx>
          <c:spPr>
            <a:solidFill>
              <a:schemeClr val="tx1"/>
            </a:solidFill>
            <a:ln>
              <a:solidFill>
                <a:schemeClr val="tx1"/>
              </a:solidFill>
            </a:ln>
          </c:spPr>
          <c:invertIfNegative val="0"/>
          <c:cat>
            <c:numRef>
              <c:f>'Table 21 KC Car&amp;Non-carTrips '!$B$3:$B$22</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'!$G$3:$G$22</c:f>
              <c:numCache>
                <c:formatCode>0</c:formatCode>
                <c:ptCount val="20"/>
                <c:pt idx="0">
                  <c:v>30</c:v>
                </c:pt>
                <c:pt idx="3">
                  <c:v>23</c:v>
                </c:pt>
                <c:pt idx="6">
                  <c:v>41</c:v>
                </c:pt>
                <c:pt idx="8">
                  <c:v>49</c:v>
                </c:pt>
                <c:pt idx="9">
                  <c:v>35</c:v>
                </c:pt>
                <c:pt idx="10">
                  <c:v>41</c:v>
                </c:pt>
                <c:pt idx="11">
                  <c:v>60</c:v>
                </c:pt>
                <c:pt idx="12">
                  <c:v>90</c:v>
                </c:pt>
                <c:pt idx="13">
                  <c:v>58</c:v>
                </c:pt>
                <c:pt idx="14">
                  <c:v>56</c:v>
                </c:pt>
                <c:pt idx="15">
                  <c:v>74</c:v>
                </c:pt>
                <c:pt idx="16">
                  <c:v>73</c:v>
                </c:pt>
                <c:pt idx="17">
                  <c:v>80</c:v>
                </c:pt>
                <c:pt idx="18">
                  <c:v>89</c:v>
                </c:pt>
                <c:pt idx="19">
                  <c:v>39</c:v>
                </c:pt>
              </c:numCache>
            </c:numRef>
          </c:val>
          <c:extLst>
            <c:ext xmlns:c16="http://schemas.microsoft.com/office/drawing/2014/chart" uri="{C3380CC4-5D6E-409C-BE32-E72D297353CC}">
              <c16:uniqueId val="{00000004-9573-430D-BFFE-74FBF01D6947}"/>
            </c:ext>
          </c:extLst>
        </c:ser>
        <c:ser>
          <c:idx val="4"/>
          <c:order val="5"/>
          <c:tx>
            <c:v>Walk</c:v>
          </c:tx>
          <c:spPr>
            <a:solidFill>
              <a:srgbClr val="FFC000"/>
            </a:solidFill>
            <a:ln>
              <a:solidFill>
                <a:schemeClr val="tx1"/>
              </a:solidFill>
            </a:ln>
          </c:spPr>
          <c:invertIfNegative val="0"/>
          <c:cat>
            <c:numRef>
              <c:f>'Table 21 KC Car&amp;Non-carTrips '!$B$3:$B$22</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'!$H$3:$H$22</c:f>
              <c:numCache>
                <c:formatCode>General</c:formatCode>
                <c:ptCount val="20"/>
                <c:pt idx="0">
                  <c:v>855</c:v>
                </c:pt>
                <c:pt idx="3">
                  <c:v>855</c:v>
                </c:pt>
                <c:pt idx="6" formatCode="0">
                  <c:v>975</c:v>
                </c:pt>
                <c:pt idx="8" formatCode="0">
                  <c:v>990</c:v>
                </c:pt>
                <c:pt idx="9">
                  <c:v>1059</c:v>
                </c:pt>
                <c:pt idx="10">
                  <c:v>1047</c:v>
                </c:pt>
                <c:pt idx="11">
                  <c:v>1091</c:v>
                </c:pt>
                <c:pt idx="12">
                  <c:v>1017</c:v>
                </c:pt>
                <c:pt idx="13">
                  <c:v>971</c:v>
                </c:pt>
                <c:pt idx="14">
                  <c:v>929</c:v>
                </c:pt>
                <c:pt idx="15">
                  <c:v>1131</c:v>
                </c:pt>
                <c:pt idx="16">
                  <c:v>961</c:v>
                </c:pt>
                <c:pt idx="17">
                  <c:v>1061</c:v>
                </c:pt>
                <c:pt idx="18">
                  <c:v>1241</c:v>
                </c:pt>
                <c:pt idx="19">
                  <c:v>891</c:v>
                </c:pt>
              </c:numCache>
            </c:numRef>
          </c:val>
          <c:extLst>
            <c:ext xmlns:c16="http://schemas.microsoft.com/office/drawing/2014/chart" uri="{C3380CC4-5D6E-409C-BE32-E72D297353CC}">
              <c16:uniqueId val="{00000005-9573-430D-BFFE-74FBF01D6947}"/>
            </c:ext>
          </c:extLst>
        </c:ser>
        <c:dLbls>
          <c:showLegendKey val="0"/>
          <c:showVal val="0"/>
          <c:showCatName val="0"/>
          <c:showSerName val="0"/>
          <c:showPercent val="0"/>
          <c:showBubbleSize val="0"/>
        </c:dLbls>
        <c:gapWidth val="150"/>
        <c:axId val="561426696"/>
        <c:axId val="561427088"/>
      </c:barChart>
      <c:catAx>
        <c:axId val="56142669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427088"/>
        <c:crosses val="autoZero"/>
        <c:auto val="1"/>
        <c:lblAlgn val="ctr"/>
        <c:lblOffset val="100"/>
        <c:noMultiLvlLbl val="0"/>
      </c:catAx>
      <c:valAx>
        <c:axId val="561427088"/>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47314872158E-2"/>
              <c:y val="0.43939671144048176"/>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426696"/>
        <c:crosses val="autoZero"/>
        <c:crossBetween val="between"/>
      </c:valAx>
    </c:plotArea>
    <c:legend>
      <c:legendPos val="r"/>
      <c:layout>
        <c:manualLayout>
          <c:xMode val="edge"/>
          <c:yMode val="edge"/>
          <c:x val="0.89188317967893749"/>
          <c:y val="0.35903420275590553"/>
          <c:w val="9.1263450366886517E-2"/>
          <c:h val="0.41744924950787404"/>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Eccles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21 KC Car&amp;Non-carTrips '!$B$24:$B$43</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'!$C$24:$C$43</c:f>
              <c:numCache>
                <c:formatCode>0</c:formatCode>
                <c:ptCount val="20"/>
                <c:pt idx="0">
                  <c:v>2362</c:v>
                </c:pt>
                <c:pt idx="3">
                  <c:v>2367</c:v>
                </c:pt>
                <c:pt idx="6">
                  <c:v>2240</c:v>
                </c:pt>
                <c:pt idx="8">
                  <c:v>2101.6799999999998</c:v>
                </c:pt>
                <c:pt idx="9">
                  <c:v>2277.8000000000002</c:v>
                </c:pt>
                <c:pt idx="10">
                  <c:v>2360.96</c:v>
                </c:pt>
                <c:pt idx="11">
                  <c:v>2259</c:v>
                </c:pt>
                <c:pt idx="12">
                  <c:v>2315</c:v>
                </c:pt>
                <c:pt idx="13">
                  <c:v>2174</c:v>
                </c:pt>
                <c:pt idx="14">
                  <c:v>2153.4293194227689</c:v>
                </c:pt>
                <c:pt idx="15">
                  <c:v>2071.1636905151154</c:v>
                </c:pt>
                <c:pt idx="16">
                  <c:v>2249.2019522047185</c:v>
                </c:pt>
                <c:pt idx="17">
                  <c:v>2286.3034116921945</c:v>
                </c:pt>
                <c:pt idx="18">
                  <c:v>2144.2901442753805</c:v>
                </c:pt>
                <c:pt idx="19">
                  <c:v>2195.3425678544072</c:v>
                </c:pt>
              </c:numCache>
            </c:numRef>
          </c:val>
          <c:extLst>
            <c:ext xmlns:c16="http://schemas.microsoft.com/office/drawing/2014/chart" uri="{C3380CC4-5D6E-409C-BE32-E72D297353CC}">
              <c16:uniqueId val="{00000000-B290-4F97-BE37-4D7CD977B694}"/>
            </c:ext>
          </c:extLst>
        </c:ser>
        <c:ser>
          <c:idx val="1"/>
          <c:order val="1"/>
          <c:tx>
            <c:v>Bus</c:v>
          </c:tx>
          <c:spPr>
            <a:solidFill>
              <a:srgbClr val="FFFF00"/>
            </a:solidFill>
            <a:ln>
              <a:solidFill>
                <a:schemeClr val="tx1"/>
              </a:solidFill>
            </a:ln>
          </c:spPr>
          <c:invertIfNegative val="0"/>
          <c:cat>
            <c:numRef>
              <c:f>'Table 21 KC Car&amp;Non-carTrips '!$B$24:$B$43</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'!$D$24:$D$43</c:f>
              <c:numCache>
                <c:formatCode>0</c:formatCode>
                <c:ptCount val="20"/>
                <c:pt idx="0">
                  <c:v>717</c:v>
                </c:pt>
                <c:pt idx="3">
                  <c:v>333</c:v>
                </c:pt>
                <c:pt idx="6">
                  <c:v>903</c:v>
                </c:pt>
                <c:pt idx="8">
                  <c:v>751.68873239436618</c:v>
                </c:pt>
                <c:pt idx="9">
                  <c:v>1028.7274725274726</c:v>
                </c:pt>
                <c:pt idx="10">
                  <c:v>1134</c:v>
                </c:pt>
                <c:pt idx="11">
                  <c:v>1066.6016260162601</c:v>
                </c:pt>
                <c:pt idx="12">
                  <c:v>954.51401869158883</c:v>
                </c:pt>
                <c:pt idx="13">
                  <c:v>1054.4144144144145</c:v>
                </c:pt>
                <c:pt idx="14">
                  <c:v>845</c:v>
                </c:pt>
                <c:pt idx="15">
                  <c:v>931</c:v>
                </c:pt>
                <c:pt idx="16">
                  <c:v>1007.8378378378379</c:v>
                </c:pt>
                <c:pt idx="17">
                  <c:v>1012.5621428194622</c:v>
                </c:pt>
                <c:pt idx="18">
                  <c:v>792.77586206896558</c:v>
                </c:pt>
                <c:pt idx="19">
                  <c:v>777.40384615384619</c:v>
                </c:pt>
              </c:numCache>
            </c:numRef>
          </c:val>
          <c:extLst>
            <c:ext xmlns:c16="http://schemas.microsoft.com/office/drawing/2014/chart" uri="{C3380CC4-5D6E-409C-BE32-E72D297353CC}">
              <c16:uniqueId val="{00000001-B290-4F97-BE37-4D7CD977B694}"/>
            </c:ext>
          </c:extLst>
        </c:ser>
        <c:ser>
          <c:idx val="2"/>
          <c:order val="2"/>
          <c:tx>
            <c:v>Rail</c:v>
          </c:tx>
          <c:spPr>
            <a:solidFill>
              <a:schemeClr val="bg1">
                <a:lumMod val="75000"/>
              </a:schemeClr>
            </a:solidFill>
            <a:ln>
              <a:solidFill>
                <a:schemeClr val="tx1"/>
              </a:solidFill>
            </a:ln>
          </c:spPr>
          <c:invertIfNegative val="0"/>
          <c:cat>
            <c:numRef>
              <c:f>'Table 21 KC Car&amp;Non-carTrips '!$B$24:$B$43</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'!$E$24:$E$43</c:f>
              <c:numCache>
                <c:formatCode>0</c:formatCode>
                <c:ptCount val="20"/>
                <c:pt idx="0">
                  <c:v>8</c:v>
                </c:pt>
                <c:pt idx="3">
                  <c:v>12</c:v>
                </c:pt>
                <c:pt idx="6">
                  <c:v>6</c:v>
                </c:pt>
                <c:pt idx="8">
                  <c:v>13</c:v>
                </c:pt>
                <c:pt idx="9">
                  <c:v>13</c:v>
                </c:pt>
                <c:pt idx="10">
                  <c:v>18</c:v>
                </c:pt>
                <c:pt idx="11">
                  <c:v>19</c:v>
                </c:pt>
                <c:pt idx="12">
                  <c:v>5</c:v>
                </c:pt>
                <c:pt idx="13">
                  <c:v>21</c:v>
                </c:pt>
                <c:pt idx="14">
                  <c:v>11</c:v>
                </c:pt>
                <c:pt idx="15">
                  <c:v>5</c:v>
                </c:pt>
                <c:pt idx="16">
                  <c:v>13</c:v>
                </c:pt>
                <c:pt idx="17">
                  <c:v>17</c:v>
                </c:pt>
                <c:pt idx="18">
                  <c:v>6</c:v>
                </c:pt>
                <c:pt idx="19">
                  <c:v>18</c:v>
                </c:pt>
              </c:numCache>
            </c:numRef>
          </c:val>
          <c:extLst>
            <c:ext xmlns:c16="http://schemas.microsoft.com/office/drawing/2014/chart" uri="{C3380CC4-5D6E-409C-BE32-E72D297353CC}">
              <c16:uniqueId val="{00000002-B290-4F97-BE37-4D7CD977B694}"/>
            </c:ext>
          </c:extLst>
        </c:ser>
        <c:ser>
          <c:idx val="5"/>
          <c:order val="3"/>
          <c:tx>
            <c:strRef>
              <c:f>'Table 21 KC Car&amp;Non-carTrips '!$F$2</c:f>
              <c:strCache>
                <c:ptCount val="1"/>
                <c:pt idx="0">
                  <c:v>Metrolink</c:v>
                </c:pt>
              </c:strCache>
            </c:strRef>
          </c:tx>
          <c:spPr>
            <a:solidFill>
              <a:srgbClr val="FF0000"/>
            </a:solidFill>
            <a:ln>
              <a:solidFill>
                <a:schemeClr val="tx1"/>
              </a:solidFill>
            </a:ln>
          </c:spPr>
          <c:invertIfNegative val="0"/>
          <c:val>
            <c:numRef>
              <c:f>'Table 21 KC Car&amp;Non-carTrips '!$F$24:$F$43</c:f>
              <c:numCache>
                <c:formatCode>General</c:formatCode>
                <c:ptCount val="20"/>
                <c:pt idx="0">
                  <c:v>73</c:v>
                </c:pt>
                <c:pt idx="3">
                  <c:v>85</c:v>
                </c:pt>
                <c:pt idx="6" formatCode="0">
                  <c:v>117</c:v>
                </c:pt>
                <c:pt idx="8" formatCode="0">
                  <c:v>124</c:v>
                </c:pt>
                <c:pt idx="9">
                  <c:v>105</c:v>
                </c:pt>
                <c:pt idx="10">
                  <c:v>163</c:v>
                </c:pt>
                <c:pt idx="11">
                  <c:v>120</c:v>
                </c:pt>
                <c:pt idx="12">
                  <c:v>99</c:v>
                </c:pt>
                <c:pt idx="13">
                  <c:v>117</c:v>
                </c:pt>
                <c:pt idx="14">
                  <c:v>101</c:v>
                </c:pt>
                <c:pt idx="15">
                  <c:v>126</c:v>
                </c:pt>
                <c:pt idx="16">
                  <c:v>170</c:v>
                </c:pt>
                <c:pt idx="17">
                  <c:v>111</c:v>
                </c:pt>
                <c:pt idx="18">
                  <c:v>145</c:v>
                </c:pt>
                <c:pt idx="19">
                  <c:v>90</c:v>
                </c:pt>
              </c:numCache>
            </c:numRef>
          </c:val>
          <c:extLst>
            <c:ext xmlns:c16="http://schemas.microsoft.com/office/drawing/2014/chart" uri="{C3380CC4-5D6E-409C-BE32-E72D297353CC}">
              <c16:uniqueId val="{00000003-B290-4F97-BE37-4D7CD977B694}"/>
            </c:ext>
          </c:extLst>
        </c:ser>
        <c:ser>
          <c:idx val="3"/>
          <c:order val="4"/>
          <c:tx>
            <c:v>Cycle</c:v>
          </c:tx>
          <c:spPr>
            <a:solidFill>
              <a:schemeClr val="tx1"/>
            </a:solidFill>
            <a:ln>
              <a:solidFill>
                <a:schemeClr val="tx1"/>
              </a:solidFill>
            </a:ln>
          </c:spPr>
          <c:invertIfNegative val="0"/>
          <c:cat>
            <c:numRef>
              <c:f>'Table 21 KC Car&amp;Non-carTrips '!$B$24:$B$43</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'!$G$24:$G$43</c:f>
              <c:numCache>
                <c:formatCode>0</c:formatCode>
                <c:ptCount val="20"/>
                <c:pt idx="0">
                  <c:v>20</c:v>
                </c:pt>
                <c:pt idx="3">
                  <c:v>19</c:v>
                </c:pt>
                <c:pt idx="6">
                  <c:v>36</c:v>
                </c:pt>
                <c:pt idx="8">
                  <c:v>16</c:v>
                </c:pt>
                <c:pt idx="9">
                  <c:v>19</c:v>
                </c:pt>
                <c:pt idx="10">
                  <c:v>19</c:v>
                </c:pt>
                <c:pt idx="11">
                  <c:v>27</c:v>
                </c:pt>
                <c:pt idx="12">
                  <c:v>40</c:v>
                </c:pt>
                <c:pt idx="13">
                  <c:v>37</c:v>
                </c:pt>
                <c:pt idx="14">
                  <c:v>34</c:v>
                </c:pt>
                <c:pt idx="15">
                  <c:v>31</c:v>
                </c:pt>
                <c:pt idx="16">
                  <c:v>13</c:v>
                </c:pt>
                <c:pt idx="17">
                  <c:v>31</c:v>
                </c:pt>
                <c:pt idx="18">
                  <c:v>32</c:v>
                </c:pt>
                <c:pt idx="19">
                  <c:v>21</c:v>
                </c:pt>
              </c:numCache>
            </c:numRef>
          </c:val>
          <c:extLst>
            <c:ext xmlns:c16="http://schemas.microsoft.com/office/drawing/2014/chart" uri="{C3380CC4-5D6E-409C-BE32-E72D297353CC}">
              <c16:uniqueId val="{00000004-B290-4F97-BE37-4D7CD977B694}"/>
            </c:ext>
          </c:extLst>
        </c:ser>
        <c:ser>
          <c:idx val="4"/>
          <c:order val="5"/>
          <c:tx>
            <c:v>Walk</c:v>
          </c:tx>
          <c:spPr>
            <a:solidFill>
              <a:srgbClr val="FFC000"/>
            </a:solidFill>
            <a:ln>
              <a:solidFill>
                <a:schemeClr val="tx1"/>
              </a:solidFill>
            </a:ln>
          </c:spPr>
          <c:invertIfNegative val="0"/>
          <c:cat>
            <c:numRef>
              <c:f>'Table 21 KC Car&amp;Non-carTrips '!$B$24:$B$43</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'!$H$24:$H$43</c:f>
              <c:numCache>
                <c:formatCode>General</c:formatCode>
                <c:ptCount val="20"/>
                <c:pt idx="0">
                  <c:v>1826</c:v>
                </c:pt>
                <c:pt idx="3">
                  <c:v>1826</c:v>
                </c:pt>
                <c:pt idx="6" formatCode="0">
                  <c:v>1819</c:v>
                </c:pt>
                <c:pt idx="8" formatCode="0">
                  <c:v>1849</c:v>
                </c:pt>
                <c:pt idx="9">
                  <c:v>1822</c:v>
                </c:pt>
                <c:pt idx="10">
                  <c:v>1744</c:v>
                </c:pt>
                <c:pt idx="11">
                  <c:v>1688</c:v>
                </c:pt>
                <c:pt idx="12">
                  <c:v>1553</c:v>
                </c:pt>
                <c:pt idx="13">
                  <c:v>1831</c:v>
                </c:pt>
                <c:pt idx="14">
                  <c:v>1516</c:v>
                </c:pt>
                <c:pt idx="15">
                  <c:v>1571</c:v>
                </c:pt>
                <c:pt idx="16">
                  <c:v>1176</c:v>
                </c:pt>
                <c:pt idx="17">
                  <c:v>1353</c:v>
                </c:pt>
                <c:pt idx="18">
                  <c:v>1516</c:v>
                </c:pt>
                <c:pt idx="19">
                  <c:v>1196</c:v>
                </c:pt>
              </c:numCache>
            </c:numRef>
          </c:val>
          <c:extLst>
            <c:ext xmlns:c16="http://schemas.microsoft.com/office/drawing/2014/chart" uri="{C3380CC4-5D6E-409C-BE32-E72D297353CC}">
              <c16:uniqueId val="{00000005-B290-4F97-BE37-4D7CD977B694}"/>
            </c:ext>
          </c:extLst>
        </c:ser>
        <c:dLbls>
          <c:showLegendKey val="0"/>
          <c:showVal val="0"/>
          <c:showCatName val="0"/>
          <c:showSerName val="0"/>
          <c:showPercent val="0"/>
          <c:showBubbleSize val="0"/>
        </c:dLbls>
        <c:gapWidth val="150"/>
        <c:axId val="561427872"/>
        <c:axId val="561781904"/>
      </c:barChart>
      <c:catAx>
        <c:axId val="56142787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781904"/>
        <c:crosses val="autoZero"/>
        <c:auto val="1"/>
        <c:lblAlgn val="ctr"/>
        <c:lblOffset val="100"/>
        <c:noMultiLvlLbl val="0"/>
      </c:catAx>
      <c:valAx>
        <c:axId val="561781904"/>
        <c:scaling>
          <c:orientation val="minMax"/>
          <c:max val="3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427872"/>
        <c:crosses val="autoZero"/>
        <c:crossBetween val="between"/>
      </c:valAx>
    </c:plotArea>
    <c:legend>
      <c:legendPos val="r"/>
      <c:layout>
        <c:manualLayout>
          <c:xMode val="edge"/>
          <c:yMode val="edge"/>
          <c:x val="0.8955639920009999"/>
          <c:y val="0.36274945884447568"/>
          <c:w val="8.6921947256592927E-2"/>
          <c:h val="0.36546939482725421"/>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Eccles Key Centre 16:00-18:00</a:t>
            </a:r>
          </a:p>
        </c:rich>
      </c:tx>
      <c:layout>
        <c:manualLayout>
          <c:xMode val="edge"/>
          <c:yMode val="edge"/>
          <c:x val="0.17842201936223398"/>
          <c:y val="1.3383071994604619E-2"/>
        </c:manualLayout>
      </c:layout>
      <c:overlay val="0"/>
    </c:title>
    <c:autoTitleDeleted val="0"/>
    <c:plotArea>
      <c:layout/>
      <c:barChart>
        <c:barDir val="col"/>
        <c:grouping val="clustered"/>
        <c:varyColors val="0"/>
        <c:ser>
          <c:idx val="0"/>
          <c:order val="0"/>
          <c:tx>
            <c:v>Car</c:v>
          </c:tx>
          <c:spPr>
            <a:solidFill>
              <a:srgbClr val="00B0F0"/>
            </a:solidFill>
            <a:ln w="12700">
              <a:solidFill>
                <a:schemeClr val="tx1"/>
              </a:solidFill>
            </a:ln>
          </c:spPr>
          <c:invertIfNegative val="0"/>
          <c:cat>
            <c:numRef>
              <c:f>'Table 21 KC Car&amp;Non-carTrips '!$B$45:$B$64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'!$C$45:$C$64</c:f>
              <c:numCache>
                <c:formatCode>0</c:formatCode>
                <c:ptCount val="20"/>
                <c:pt idx="0">
                  <c:v>2715</c:v>
                </c:pt>
                <c:pt idx="3">
                  <c:v>2392</c:v>
                </c:pt>
                <c:pt idx="6">
                  <c:v>1893</c:v>
                </c:pt>
                <c:pt idx="8">
                  <c:v>1969.11</c:v>
                </c:pt>
                <c:pt idx="9">
                  <c:v>1919.84</c:v>
                </c:pt>
                <c:pt idx="10">
                  <c:v>1973.8200000000002</c:v>
                </c:pt>
                <c:pt idx="11">
                  <c:v>1868</c:v>
                </c:pt>
                <c:pt idx="12">
                  <c:v>1810</c:v>
                </c:pt>
                <c:pt idx="13">
                  <c:v>1939</c:v>
                </c:pt>
                <c:pt idx="14">
                  <c:v>1667.3698687190983</c:v>
                </c:pt>
                <c:pt idx="15">
                  <c:v>1607.902465641861</c:v>
                </c:pt>
                <c:pt idx="16">
                  <c:v>1893.2217404493006</c:v>
                </c:pt>
                <c:pt idx="17">
                  <c:v>2043.571799620705</c:v>
                </c:pt>
                <c:pt idx="18">
                  <c:v>1949.1880801469706</c:v>
                </c:pt>
                <c:pt idx="19">
                  <c:v>1875.0869343263737</c:v>
                </c:pt>
              </c:numCache>
            </c:numRef>
          </c:val>
          <c:extLst>
            <c:ext xmlns:c16="http://schemas.microsoft.com/office/drawing/2014/chart" uri="{C3380CC4-5D6E-409C-BE32-E72D297353CC}">
              <c16:uniqueId val="{00000000-F91E-4DAF-94E5-CB3D544AAC09}"/>
            </c:ext>
          </c:extLst>
        </c:ser>
        <c:ser>
          <c:idx val="1"/>
          <c:order val="1"/>
          <c:tx>
            <c:v>Bus</c:v>
          </c:tx>
          <c:spPr>
            <a:solidFill>
              <a:srgbClr val="FFFF00"/>
            </a:solidFill>
            <a:ln>
              <a:solidFill>
                <a:schemeClr val="tx1"/>
              </a:solidFill>
            </a:ln>
          </c:spPr>
          <c:invertIfNegative val="0"/>
          <c:cat>
            <c:numRef>
              <c:f>'Table 21 KC Car&amp;Non-carTrips '!$B$45:$B$64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'!$D$45:$D$64</c:f>
              <c:numCache>
                <c:formatCode>0</c:formatCode>
                <c:ptCount val="20"/>
                <c:pt idx="0">
                  <c:v>570</c:v>
                </c:pt>
                <c:pt idx="3">
                  <c:v>680</c:v>
                </c:pt>
                <c:pt idx="6">
                  <c:v>861</c:v>
                </c:pt>
                <c:pt idx="8">
                  <c:v>996.25598086124398</c:v>
                </c:pt>
                <c:pt idx="9">
                  <c:v>1175.9402985074628</c:v>
                </c:pt>
                <c:pt idx="10">
                  <c:v>1416.9023153569594</c:v>
                </c:pt>
                <c:pt idx="11">
                  <c:v>1194</c:v>
                </c:pt>
                <c:pt idx="12">
                  <c:v>1016.324074074074</c:v>
                </c:pt>
                <c:pt idx="13">
                  <c:v>1114</c:v>
                </c:pt>
                <c:pt idx="14">
                  <c:v>954</c:v>
                </c:pt>
                <c:pt idx="15">
                  <c:v>803</c:v>
                </c:pt>
                <c:pt idx="16">
                  <c:v>902.30208333333337</c:v>
                </c:pt>
                <c:pt idx="17">
                  <c:v>913.20404411764707</c:v>
                </c:pt>
                <c:pt idx="18">
                  <c:v>933.42857142857144</c:v>
                </c:pt>
                <c:pt idx="19">
                  <c:v>730</c:v>
                </c:pt>
              </c:numCache>
            </c:numRef>
          </c:val>
          <c:extLst>
            <c:ext xmlns:c16="http://schemas.microsoft.com/office/drawing/2014/chart" uri="{C3380CC4-5D6E-409C-BE32-E72D297353CC}">
              <c16:uniqueId val="{00000001-F91E-4DAF-94E5-CB3D544AAC09}"/>
            </c:ext>
          </c:extLst>
        </c:ser>
        <c:ser>
          <c:idx val="2"/>
          <c:order val="2"/>
          <c:tx>
            <c:v>Rail</c:v>
          </c:tx>
          <c:spPr>
            <a:solidFill>
              <a:schemeClr val="bg1">
                <a:lumMod val="75000"/>
              </a:schemeClr>
            </a:solidFill>
            <a:ln>
              <a:solidFill>
                <a:schemeClr val="tx1"/>
              </a:solidFill>
            </a:ln>
          </c:spPr>
          <c:invertIfNegative val="0"/>
          <c:cat>
            <c:numRef>
              <c:f>'Table 21 KC Car&amp;Non-carTrips '!$B$45:$B$64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'!$E$45:$E$64</c:f>
              <c:numCache>
                <c:formatCode>0</c:formatCode>
                <c:ptCount val="20"/>
                <c:pt idx="0">
                  <c:v>43</c:v>
                </c:pt>
                <c:pt idx="3">
                  <c:v>54</c:v>
                </c:pt>
                <c:pt idx="6">
                  <c:v>40</c:v>
                </c:pt>
                <c:pt idx="8">
                  <c:v>41</c:v>
                </c:pt>
                <c:pt idx="9">
                  <c:v>41</c:v>
                </c:pt>
                <c:pt idx="10">
                  <c:v>51</c:v>
                </c:pt>
                <c:pt idx="11">
                  <c:v>57</c:v>
                </c:pt>
                <c:pt idx="12">
                  <c:v>80</c:v>
                </c:pt>
                <c:pt idx="13">
                  <c:v>61</c:v>
                </c:pt>
                <c:pt idx="14">
                  <c:v>21</c:v>
                </c:pt>
                <c:pt idx="15">
                  <c:v>86</c:v>
                </c:pt>
                <c:pt idx="16">
                  <c:v>75</c:v>
                </c:pt>
                <c:pt idx="17">
                  <c:v>73</c:v>
                </c:pt>
                <c:pt idx="18">
                  <c:v>61</c:v>
                </c:pt>
                <c:pt idx="19">
                  <c:v>89</c:v>
                </c:pt>
              </c:numCache>
            </c:numRef>
          </c:val>
          <c:extLst>
            <c:ext xmlns:c16="http://schemas.microsoft.com/office/drawing/2014/chart" uri="{C3380CC4-5D6E-409C-BE32-E72D297353CC}">
              <c16:uniqueId val="{00000002-F91E-4DAF-94E5-CB3D544AAC09}"/>
            </c:ext>
          </c:extLst>
        </c:ser>
        <c:ser>
          <c:idx val="5"/>
          <c:order val="3"/>
          <c:tx>
            <c:strRef>
              <c:f>'Table 21 KC Car&amp;Non-carTrips '!$F$2</c:f>
              <c:strCache>
                <c:ptCount val="1"/>
                <c:pt idx="0">
                  <c:v>Metrolink</c:v>
                </c:pt>
              </c:strCache>
            </c:strRef>
          </c:tx>
          <c:spPr>
            <a:solidFill>
              <a:srgbClr val="FF0000"/>
            </a:solidFill>
            <a:ln>
              <a:solidFill>
                <a:schemeClr val="tx1"/>
              </a:solidFill>
            </a:ln>
          </c:spPr>
          <c:invertIfNegative val="0"/>
          <c:val>
            <c:numRef>
              <c:f>'Table 21 KC Car&amp;Non-carTrips '!$F$45:$F$64</c:f>
              <c:numCache>
                <c:formatCode>General</c:formatCode>
                <c:ptCount val="20"/>
                <c:pt idx="0">
                  <c:v>166</c:v>
                </c:pt>
                <c:pt idx="3">
                  <c:v>221</c:v>
                </c:pt>
                <c:pt idx="6" formatCode="0">
                  <c:v>306</c:v>
                </c:pt>
                <c:pt idx="8" formatCode="0">
                  <c:v>390</c:v>
                </c:pt>
                <c:pt idx="9">
                  <c:v>240</c:v>
                </c:pt>
                <c:pt idx="10">
                  <c:v>297</c:v>
                </c:pt>
                <c:pt idx="11">
                  <c:v>260</c:v>
                </c:pt>
                <c:pt idx="12">
                  <c:v>261</c:v>
                </c:pt>
                <c:pt idx="13">
                  <c:v>356</c:v>
                </c:pt>
                <c:pt idx="14">
                  <c:v>458</c:v>
                </c:pt>
                <c:pt idx="15">
                  <c:v>353</c:v>
                </c:pt>
                <c:pt idx="16">
                  <c:v>457</c:v>
                </c:pt>
                <c:pt idx="17">
                  <c:v>370</c:v>
                </c:pt>
                <c:pt idx="18">
                  <c:v>489</c:v>
                </c:pt>
                <c:pt idx="19">
                  <c:v>428</c:v>
                </c:pt>
              </c:numCache>
            </c:numRef>
          </c:val>
          <c:extLst>
            <c:ext xmlns:c16="http://schemas.microsoft.com/office/drawing/2014/chart" uri="{C3380CC4-5D6E-409C-BE32-E72D297353CC}">
              <c16:uniqueId val="{00000003-F91E-4DAF-94E5-CB3D544AAC09}"/>
            </c:ext>
          </c:extLst>
        </c:ser>
        <c:ser>
          <c:idx val="3"/>
          <c:order val="4"/>
          <c:tx>
            <c:v>Cycle</c:v>
          </c:tx>
          <c:spPr>
            <a:solidFill>
              <a:schemeClr val="tx1"/>
            </a:solidFill>
            <a:ln>
              <a:solidFill>
                <a:schemeClr val="tx1"/>
              </a:solidFill>
            </a:ln>
          </c:spPr>
          <c:invertIfNegative val="0"/>
          <c:cat>
            <c:numRef>
              <c:f>'Table 21 KC Car&amp;Non-carTrips '!$B$45:$B$64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'!$G$45:$G$64</c:f>
              <c:numCache>
                <c:formatCode>0</c:formatCode>
                <c:ptCount val="20"/>
                <c:pt idx="0">
                  <c:v>39</c:v>
                </c:pt>
                <c:pt idx="3">
                  <c:v>18</c:v>
                </c:pt>
                <c:pt idx="6">
                  <c:v>41</c:v>
                </c:pt>
                <c:pt idx="8">
                  <c:v>53</c:v>
                </c:pt>
                <c:pt idx="9">
                  <c:v>56</c:v>
                </c:pt>
                <c:pt idx="10">
                  <c:v>56</c:v>
                </c:pt>
                <c:pt idx="11">
                  <c:v>85</c:v>
                </c:pt>
                <c:pt idx="12">
                  <c:v>94</c:v>
                </c:pt>
                <c:pt idx="13">
                  <c:v>65</c:v>
                </c:pt>
                <c:pt idx="14">
                  <c:v>86</c:v>
                </c:pt>
                <c:pt idx="15">
                  <c:v>84</c:v>
                </c:pt>
                <c:pt idx="16">
                  <c:v>93</c:v>
                </c:pt>
                <c:pt idx="17">
                  <c:v>93</c:v>
                </c:pt>
                <c:pt idx="18">
                  <c:v>136</c:v>
                </c:pt>
                <c:pt idx="19">
                  <c:v>96</c:v>
                </c:pt>
              </c:numCache>
            </c:numRef>
          </c:val>
          <c:extLst>
            <c:ext xmlns:c16="http://schemas.microsoft.com/office/drawing/2014/chart" uri="{C3380CC4-5D6E-409C-BE32-E72D297353CC}">
              <c16:uniqueId val="{00000004-F91E-4DAF-94E5-CB3D544AAC09}"/>
            </c:ext>
          </c:extLst>
        </c:ser>
        <c:ser>
          <c:idx val="4"/>
          <c:order val="5"/>
          <c:tx>
            <c:v>Walk</c:v>
          </c:tx>
          <c:spPr>
            <a:solidFill>
              <a:srgbClr val="FFC000"/>
            </a:solidFill>
            <a:ln>
              <a:solidFill>
                <a:schemeClr val="tx1"/>
              </a:solidFill>
            </a:ln>
          </c:spPr>
          <c:invertIfNegative val="0"/>
          <c:cat>
            <c:numRef>
              <c:f>'Table 21 KC Car&amp;Non-carTrips '!$B$45:$B$64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21 KC Car&amp;Non-carTrips '!$H$45:$H$64</c:f>
              <c:numCache>
                <c:formatCode>General</c:formatCode>
                <c:ptCount val="20"/>
                <c:pt idx="0">
                  <c:v>1251</c:v>
                </c:pt>
                <c:pt idx="3">
                  <c:v>1251</c:v>
                </c:pt>
                <c:pt idx="6" formatCode="0">
                  <c:v>1301</c:v>
                </c:pt>
                <c:pt idx="8" formatCode="0">
                  <c:v>1287</c:v>
                </c:pt>
                <c:pt idx="9">
                  <c:v>1393</c:v>
                </c:pt>
                <c:pt idx="10">
                  <c:v>1420</c:v>
                </c:pt>
                <c:pt idx="11">
                  <c:v>1349</c:v>
                </c:pt>
                <c:pt idx="12">
                  <c:v>1070</c:v>
                </c:pt>
                <c:pt idx="13">
                  <c:v>1390</c:v>
                </c:pt>
                <c:pt idx="14">
                  <c:v>965</c:v>
                </c:pt>
                <c:pt idx="15">
                  <c:v>1135</c:v>
                </c:pt>
                <c:pt idx="16">
                  <c:v>1115</c:v>
                </c:pt>
                <c:pt idx="17">
                  <c:v>1246</c:v>
                </c:pt>
                <c:pt idx="18">
                  <c:v>1265</c:v>
                </c:pt>
                <c:pt idx="19">
                  <c:v>1276</c:v>
                </c:pt>
              </c:numCache>
            </c:numRef>
          </c:val>
          <c:extLst>
            <c:ext xmlns:c16="http://schemas.microsoft.com/office/drawing/2014/chart" uri="{C3380CC4-5D6E-409C-BE32-E72D297353CC}">
              <c16:uniqueId val="{00000005-F91E-4DAF-94E5-CB3D544AAC09}"/>
            </c:ext>
          </c:extLst>
        </c:ser>
        <c:dLbls>
          <c:showLegendKey val="0"/>
          <c:showVal val="0"/>
          <c:showCatName val="0"/>
          <c:showSerName val="0"/>
          <c:showPercent val="0"/>
          <c:showBubbleSize val="0"/>
        </c:dLbls>
        <c:gapWidth val="150"/>
        <c:axId val="561782688"/>
        <c:axId val="561783080"/>
      </c:barChart>
      <c:catAx>
        <c:axId val="56178268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783080"/>
        <c:crosses val="autoZero"/>
        <c:auto val="1"/>
        <c:lblAlgn val="ctr"/>
        <c:lblOffset val="100"/>
        <c:noMultiLvlLbl val="0"/>
      </c:catAx>
      <c:valAx>
        <c:axId val="561783080"/>
        <c:scaling>
          <c:orientation val="minMax"/>
          <c:max val="3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782688"/>
        <c:crosses val="autoZero"/>
        <c:crossBetween val="between"/>
      </c:valAx>
    </c:plotArea>
    <c:legend>
      <c:legendPos val="r"/>
      <c:layout>
        <c:manualLayout>
          <c:xMode val="edge"/>
          <c:yMode val="edge"/>
          <c:x val="0.90165108781766956"/>
          <c:y val="0.36547631090878435"/>
          <c:w val="9.8348912182330397E-2"/>
          <c:h val="0.40199487597208133"/>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263070</xdr:colOff>
      <xdr:row>0</xdr:row>
      <xdr:rowOff>0</xdr:rowOff>
    </xdr:from>
    <xdr:to>
      <xdr:col>16</xdr:col>
      <xdr:colOff>534048</xdr:colOff>
      <xdr:row>43</xdr:row>
      <xdr:rowOff>54428</xdr:rowOff>
    </xdr:to>
    <xdr:pic>
      <xdr:nvPicPr>
        <xdr:cNvPr id="4" name="Picture 3">
          <a:extLst>
            <a:ext uri="{FF2B5EF4-FFF2-40B4-BE49-F238E27FC236}">
              <a16:creationId xmlns:a16="http://schemas.microsoft.com/office/drawing/2014/main" id="{9C453CD6-4366-4FBD-9CB7-7B60837B17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3070" y="0"/>
          <a:ext cx="10004621" cy="707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28574</xdr:colOff>
      <xdr:row>27</xdr:row>
      <xdr:rowOff>15875</xdr:rowOff>
    </xdr:from>
    <xdr:to>
      <xdr:col>18</xdr:col>
      <xdr:colOff>25400</xdr:colOff>
      <xdr:row>52</xdr:row>
      <xdr:rowOff>12700</xdr:rowOff>
    </xdr:to>
    <xdr:graphicFrame macro="">
      <xdr:nvGraphicFramePr>
        <xdr:cNvPr id="2" name="Chart 1">
          <a:extLst>
            <a:ext uri="{FF2B5EF4-FFF2-40B4-BE49-F238E27FC236}">
              <a16:creationId xmlns:a16="http://schemas.microsoft.com/office/drawing/2014/main" id="{EAA13151-2139-48D7-8A62-E6FCDAEF9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35669</xdr:colOff>
      <xdr:row>2</xdr:row>
      <xdr:rowOff>0</xdr:rowOff>
    </xdr:from>
    <xdr:to>
      <xdr:col>21</xdr:col>
      <xdr:colOff>457201</xdr:colOff>
      <xdr:row>23</xdr:row>
      <xdr:rowOff>12700</xdr:rowOff>
    </xdr:to>
    <xdr:graphicFrame macro="">
      <xdr:nvGraphicFramePr>
        <xdr:cNvPr id="2" name="Chart 1">
          <a:extLst>
            <a:ext uri="{FF2B5EF4-FFF2-40B4-BE49-F238E27FC236}">
              <a16:creationId xmlns:a16="http://schemas.microsoft.com/office/drawing/2014/main" id="{E2473A07-1503-42B8-B35B-50189ED86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38101</xdr:colOff>
      <xdr:row>23</xdr:row>
      <xdr:rowOff>9979</xdr:rowOff>
    </xdr:from>
    <xdr:to>
      <xdr:col>21</xdr:col>
      <xdr:colOff>469901</xdr:colOff>
      <xdr:row>44</xdr:row>
      <xdr:rowOff>12700</xdr:rowOff>
    </xdr:to>
    <xdr:graphicFrame macro="">
      <xdr:nvGraphicFramePr>
        <xdr:cNvPr id="3" name="Chart 3">
          <a:extLst>
            <a:ext uri="{FF2B5EF4-FFF2-40B4-BE49-F238E27FC236}">
              <a16:creationId xmlns:a16="http://schemas.microsoft.com/office/drawing/2014/main" id="{72747101-85A1-4C05-9658-DD1644A10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22967</xdr:colOff>
      <xdr:row>44</xdr:row>
      <xdr:rowOff>26182</xdr:rowOff>
    </xdr:from>
    <xdr:to>
      <xdr:col>21</xdr:col>
      <xdr:colOff>457200</xdr:colOff>
      <xdr:row>65</xdr:row>
      <xdr:rowOff>50800</xdr:rowOff>
    </xdr:to>
    <xdr:graphicFrame macro="">
      <xdr:nvGraphicFramePr>
        <xdr:cNvPr id="4" name="Chart 4">
          <a:extLst>
            <a:ext uri="{FF2B5EF4-FFF2-40B4-BE49-F238E27FC236}">
              <a16:creationId xmlns:a16="http://schemas.microsoft.com/office/drawing/2014/main" id="{20081ACE-D9C4-40AE-9224-2925B5B75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22092-C848-4140-BD9A-1F284A11BE50}">
  <sheetPr>
    <pageSetUpPr fitToPage="1"/>
  </sheetPr>
  <dimension ref="A1:M21"/>
  <sheetViews>
    <sheetView tabSelected="1" zoomScaleNormal="100" zoomScalePageLayoutView="75" workbookViewId="0">
      <selection activeCell="O2" sqref="O2"/>
    </sheetView>
  </sheetViews>
  <sheetFormatPr defaultColWidth="9.1796875" defaultRowHeight="12.5" x14ac:dyDescent="0.25"/>
  <cols>
    <col min="1" max="8" width="9.1796875" style="81"/>
    <col min="9" max="9" width="9" style="81" customWidth="1"/>
    <col min="10" max="11" width="9.1796875" style="81" hidden="1" customWidth="1"/>
    <col min="12" max="16384" width="9.1796875" style="81"/>
  </cols>
  <sheetData>
    <row r="1" spans="1:11" ht="13" x14ac:dyDescent="0.3">
      <c r="A1" s="172" t="s">
        <v>0</v>
      </c>
    </row>
    <row r="2" spans="1:11" ht="104.25" customHeight="1" x14ac:dyDescent="0.3">
      <c r="A2" s="179" t="s">
        <v>1</v>
      </c>
      <c r="B2" s="180"/>
      <c r="C2" s="180"/>
      <c r="D2" s="180"/>
      <c r="E2" s="180"/>
      <c r="F2" s="180"/>
      <c r="G2" s="180"/>
      <c r="H2" s="180"/>
      <c r="I2" s="180"/>
      <c r="J2" s="180"/>
      <c r="K2" s="180"/>
    </row>
    <row r="3" spans="1:11" ht="27" customHeight="1" x14ac:dyDescent="0.3">
      <c r="A3" s="179" t="s">
        <v>2</v>
      </c>
      <c r="B3" s="180"/>
      <c r="C3" s="180"/>
      <c r="D3" s="180"/>
      <c r="E3" s="180"/>
      <c r="F3" s="180"/>
      <c r="G3" s="180"/>
      <c r="H3" s="180"/>
      <c r="I3" s="180"/>
      <c r="J3" s="180"/>
      <c r="K3" s="180"/>
    </row>
    <row r="4" spans="1:11" ht="84" customHeight="1" x14ac:dyDescent="0.3">
      <c r="A4" s="179" t="s">
        <v>3</v>
      </c>
      <c r="B4" s="180"/>
      <c r="C4" s="180"/>
      <c r="D4" s="180"/>
      <c r="E4" s="180"/>
      <c r="F4" s="180"/>
      <c r="G4" s="180"/>
      <c r="H4" s="180"/>
      <c r="I4" s="180"/>
      <c r="J4" s="180"/>
      <c r="K4" s="180"/>
    </row>
    <row r="5" spans="1:11" ht="26.25" customHeight="1" x14ac:dyDescent="0.35">
      <c r="A5" s="181" t="s">
        <v>4</v>
      </c>
      <c r="B5" s="182"/>
      <c r="C5" s="182"/>
      <c r="D5" s="182"/>
      <c r="E5" s="182"/>
      <c r="F5" s="182"/>
      <c r="G5" s="182"/>
      <c r="H5" s="182"/>
      <c r="I5" s="182"/>
      <c r="J5" s="182"/>
      <c r="K5" s="182"/>
    </row>
    <row r="7" spans="1:11" ht="14.5" x14ac:dyDescent="0.35">
      <c r="A7" s="173" t="s">
        <v>5</v>
      </c>
      <c r="B7" s="174"/>
      <c r="C7" s="174"/>
      <c r="D7" s="174"/>
      <c r="E7" s="174"/>
      <c r="F7" s="174"/>
      <c r="G7" s="174"/>
      <c r="H7" s="174"/>
      <c r="I7" s="174"/>
    </row>
    <row r="8" spans="1:11" ht="18.75" customHeight="1" x14ac:dyDescent="0.35">
      <c r="A8" s="175" t="s">
        <v>87</v>
      </c>
      <c r="B8" s="174"/>
      <c r="C8" s="174"/>
      <c r="D8" s="174"/>
      <c r="E8" s="174"/>
      <c r="F8" s="174"/>
      <c r="G8" s="174"/>
      <c r="H8" s="174"/>
      <c r="I8" s="174"/>
    </row>
    <row r="9" spans="1:11" x14ac:dyDescent="0.25">
      <c r="A9" s="177" t="s">
        <v>91</v>
      </c>
      <c r="B9" s="177"/>
      <c r="C9" s="177"/>
      <c r="D9" s="177"/>
      <c r="E9" s="177"/>
      <c r="F9" s="177"/>
      <c r="G9" s="177"/>
      <c r="H9" s="177"/>
      <c r="I9" s="177"/>
    </row>
    <row r="10" spans="1:11" ht="17.25" customHeight="1" x14ac:dyDescent="0.25">
      <c r="A10" s="177"/>
      <c r="B10" s="177"/>
      <c r="C10" s="177"/>
      <c r="D10" s="177"/>
      <c r="E10" s="177"/>
      <c r="F10" s="177"/>
      <c r="G10" s="177"/>
      <c r="H10" s="177"/>
      <c r="I10" s="177"/>
    </row>
    <row r="11" spans="1:11" x14ac:dyDescent="0.25">
      <c r="A11" s="178"/>
      <c r="B11" s="178"/>
      <c r="C11" s="178"/>
      <c r="D11" s="178"/>
      <c r="E11" s="178"/>
      <c r="F11" s="178"/>
      <c r="G11" s="178"/>
      <c r="H11" s="178"/>
      <c r="I11" s="178"/>
    </row>
    <row r="12" spans="1:11" x14ac:dyDescent="0.25">
      <c r="A12" s="178"/>
      <c r="B12" s="178"/>
      <c r="C12" s="178"/>
      <c r="D12" s="178"/>
      <c r="E12" s="178"/>
      <c r="F12" s="178"/>
      <c r="G12" s="178"/>
      <c r="H12" s="178"/>
      <c r="I12" s="178"/>
    </row>
    <row r="13" spans="1:11" x14ac:dyDescent="0.25">
      <c r="A13" s="176" t="s">
        <v>92</v>
      </c>
      <c r="B13" s="177"/>
      <c r="C13" s="177"/>
      <c r="D13" s="177"/>
      <c r="E13" s="177"/>
      <c r="F13" s="177"/>
      <c r="G13" s="177"/>
      <c r="H13" s="177"/>
      <c r="I13" s="177"/>
    </row>
    <row r="14" spans="1:11" x14ac:dyDescent="0.25">
      <c r="A14" s="177"/>
      <c r="B14" s="177"/>
      <c r="C14" s="177"/>
      <c r="D14" s="177"/>
      <c r="E14" s="177"/>
      <c r="F14" s="177"/>
      <c r="G14" s="177"/>
      <c r="H14" s="177"/>
      <c r="I14" s="177"/>
    </row>
    <row r="15" spans="1:11" x14ac:dyDescent="0.25">
      <c r="A15" s="178"/>
      <c r="B15" s="178"/>
      <c r="C15" s="178"/>
      <c r="D15" s="178"/>
      <c r="E15" s="178"/>
      <c r="F15" s="178"/>
      <c r="G15" s="178"/>
      <c r="H15" s="178"/>
      <c r="I15" s="178"/>
    </row>
    <row r="16" spans="1:11" x14ac:dyDescent="0.25">
      <c r="A16" s="178"/>
      <c r="B16" s="178"/>
      <c r="C16" s="178"/>
      <c r="D16" s="178"/>
      <c r="E16" s="178"/>
      <c r="F16" s="178"/>
      <c r="G16" s="178"/>
      <c r="H16" s="178"/>
      <c r="I16" s="178"/>
    </row>
    <row r="17" spans="1:13" ht="12.5" customHeight="1" x14ac:dyDescent="0.25">
      <c r="A17" s="177" t="s">
        <v>93</v>
      </c>
      <c r="B17" s="177"/>
      <c r="C17" s="177"/>
      <c r="D17" s="177"/>
      <c r="E17" s="177"/>
      <c r="F17" s="177"/>
      <c r="G17" s="177"/>
      <c r="H17" s="177"/>
      <c r="I17" s="177"/>
      <c r="J17" s="177"/>
      <c r="K17" s="177"/>
      <c r="L17" s="177"/>
      <c r="M17" s="177"/>
    </row>
    <row r="18" spans="1:13" ht="12.5" customHeight="1" x14ac:dyDescent="0.25">
      <c r="A18" s="177"/>
      <c r="B18" s="177"/>
      <c r="C18" s="177"/>
      <c r="D18" s="177"/>
      <c r="E18" s="177"/>
      <c r="F18" s="177"/>
      <c r="G18" s="177"/>
      <c r="H18" s="177"/>
      <c r="I18" s="177"/>
      <c r="J18" s="177"/>
      <c r="K18" s="177"/>
      <c r="L18" s="177"/>
      <c r="M18" s="177"/>
    </row>
    <row r="19" spans="1:13" x14ac:dyDescent="0.25">
      <c r="A19" s="178"/>
      <c r="B19" s="178"/>
      <c r="C19" s="178"/>
      <c r="D19" s="178"/>
      <c r="E19" s="178"/>
      <c r="F19" s="178"/>
      <c r="G19" s="178"/>
      <c r="H19" s="178"/>
      <c r="I19" s="178"/>
    </row>
    <row r="20" spans="1:13" x14ac:dyDescent="0.25">
      <c r="A20" s="178"/>
      <c r="B20" s="178"/>
      <c r="C20" s="178"/>
      <c r="D20" s="178"/>
      <c r="E20" s="178"/>
      <c r="F20" s="178"/>
      <c r="G20" s="178"/>
      <c r="H20" s="178"/>
      <c r="I20" s="178"/>
    </row>
    <row r="21" spans="1:13" x14ac:dyDescent="0.25">
      <c r="A21" s="178"/>
      <c r="B21" s="178"/>
      <c r="C21" s="178"/>
      <c r="D21" s="178"/>
      <c r="E21" s="178"/>
      <c r="F21" s="178"/>
      <c r="G21" s="178"/>
      <c r="H21" s="178"/>
      <c r="I21" s="178"/>
    </row>
  </sheetData>
  <mergeCells count="8">
    <mergeCell ref="A13:I16"/>
    <mergeCell ref="J17:M18"/>
    <mergeCell ref="A17:I21"/>
    <mergeCell ref="A2:K2"/>
    <mergeCell ref="A3:K3"/>
    <mergeCell ref="A4:K4"/>
    <mergeCell ref="A5:K5"/>
    <mergeCell ref="A9:I12"/>
  </mergeCells>
  <pageMargins left="0.70866141732283472" right="0.70866141732283472" top="0.74803149606299213" bottom="0.74803149606299213" header="0.31496062992125984" footer="0.31496062992125984"/>
  <pageSetup paperSize="9" scale="88" orientation="portrait" r:id="rId1"/>
  <headerFooter scaleWithDoc="0" alignWithMargins="0">
    <oddHeader>&amp;C&amp;"Calibri,Regular"&amp;13SRAD Report No.2043 Transport Statistics Salford 2019</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9A808-7A2C-4916-8351-3132C8F8B542}">
  <sheetPr>
    <pageSetUpPr fitToPage="1"/>
  </sheetPr>
  <dimension ref="A1:AG100"/>
  <sheetViews>
    <sheetView zoomScale="75" zoomScaleNormal="75" zoomScalePageLayoutView="50" workbookViewId="0">
      <selection sqref="A1:XFD1048576"/>
    </sheetView>
  </sheetViews>
  <sheetFormatPr defaultColWidth="8.81640625" defaultRowHeight="14.5" x14ac:dyDescent="0.35"/>
  <cols>
    <col min="1" max="1" width="13.26953125" style="2" customWidth="1"/>
    <col min="2" max="3" width="13.81640625" style="2" customWidth="1"/>
    <col min="4" max="5" width="8.81640625" style="2" customWidth="1"/>
    <col min="6" max="6" width="10" style="2" bestFit="1" customWidth="1"/>
    <col min="7" max="9" width="8.81640625" style="2" customWidth="1"/>
    <col min="10" max="10" width="8.453125" style="2" customWidth="1"/>
    <col min="11" max="11" width="9.1796875" style="2" customWidth="1"/>
    <col min="12" max="16384" width="8.81640625" style="2"/>
  </cols>
  <sheetData>
    <row r="1" spans="1:33" ht="15.5" thickTop="1" thickBot="1" x14ac:dyDescent="0.4">
      <c r="A1" s="225" t="s">
        <v>64</v>
      </c>
      <c r="B1" s="226"/>
      <c r="C1" s="226"/>
      <c r="D1" s="226"/>
      <c r="E1" s="226"/>
      <c r="F1" s="226"/>
      <c r="G1" s="226"/>
      <c r="H1" s="226"/>
      <c r="I1" s="226"/>
      <c r="J1" s="226"/>
      <c r="K1" s="227"/>
    </row>
    <row r="2" spans="1:33" ht="29.5" thickBot="1" x14ac:dyDescent="0.4">
      <c r="A2" s="3" t="s">
        <v>41</v>
      </c>
      <c r="B2" s="4" t="s">
        <v>59</v>
      </c>
      <c r="C2" s="5" t="s">
        <v>65</v>
      </c>
      <c r="D2" s="6" t="s">
        <v>66</v>
      </c>
      <c r="E2" s="6" t="s">
        <v>67</v>
      </c>
      <c r="F2" s="5" t="s">
        <v>68</v>
      </c>
      <c r="G2" s="6" t="s">
        <v>69</v>
      </c>
      <c r="H2" s="5" t="s">
        <v>17</v>
      </c>
      <c r="I2" s="4" t="s">
        <v>39</v>
      </c>
      <c r="J2" s="7" t="s">
        <v>70</v>
      </c>
      <c r="K2" s="8" t="s">
        <v>71</v>
      </c>
    </row>
    <row r="3" spans="1:33" x14ac:dyDescent="0.35">
      <c r="A3" s="228" t="s">
        <v>48</v>
      </c>
      <c r="B3" s="9">
        <v>2001</v>
      </c>
      <c r="C3" s="10">
        <v>2490</v>
      </c>
      <c r="D3" s="11">
        <v>706</v>
      </c>
      <c r="E3" s="11">
        <v>23</v>
      </c>
      <c r="F3" s="12">
        <v>54</v>
      </c>
      <c r="G3" s="11">
        <v>30</v>
      </c>
      <c r="H3" s="12">
        <v>855</v>
      </c>
      <c r="I3" s="13">
        <f>SUM(C3:H3)</f>
        <v>4158</v>
      </c>
      <c r="J3" s="14">
        <f t="shared" ref="J3" si="0">(C3/I3)*100</f>
        <v>59.884559884559884</v>
      </c>
      <c r="K3" s="15">
        <f t="shared" ref="K3" si="1">((I3-C3)/I3)*100</f>
        <v>40.115440115440116</v>
      </c>
      <c r="M3" s="16"/>
      <c r="N3" s="16"/>
    </row>
    <row r="4" spans="1:33" x14ac:dyDescent="0.35">
      <c r="A4" s="229"/>
      <c r="B4" s="9">
        <v>2002</v>
      </c>
      <c r="C4" s="17"/>
      <c r="D4" s="13"/>
      <c r="E4" s="13"/>
      <c r="F4" s="18"/>
      <c r="G4" s="13"/>
      <c r="H4" s="18"/>
      <c r="I4" s="13"/>
      <c r="J4" s="14"/>
      <c r="K4" s="15"/>
      <c r="M4" s="16"/>
      <c r="N4" s="16"/>
    </row>
    <row r="5" spans="1:33" x14ac:dyDescent="0.35">
      <c r="A5" s="229"/>
      <c r="B5" s="9">
        <v>2003</v>
      </c>
      <c r="C5" s="17"/>
      <c r="D5" s="13"/>
      <c r="E5" s="13"/>
      <c r="F5" s="18"/>
      <c r="G5" s="13"/>
      <c r="H5" s="18"/>
      <c r="I5" s="13"/>
      <c r="J5" s="14"/>
      <c r="K5" s="15"/>
      <c r="M5" s="16"/>
      <c r="N5" s="16"/>
    </row>
    <row r="6" spans="1:33" x14ac:dyDescent="0.35">
      <c r="A6" s="230"/>
      <c r="B6" s="19">
        <v>2004</v>
      </c>
      <c r="C6" s="20">
        <v>1687</v>
      </c>
      <c r="D6" s="21">
        <v>900</v>
      </c>
      <c r="E6" s="21">
        <v>46</v>
      </c>
      <c r="F6" s="22">
        <v>88</v>
      </c>
      <c r="G6" s="21">
        <v>23</v>
      </c>
      <c r="H6" s="22">
        <v>855</v>
      </c>
      <c r="I6" s="21">
        <f t="shared" ref="I6:I17" si="2">SUM(C6:H6)</f>
        <v>3599</v>
      </c>
      <c r="J6" s="23">
        <f t="shared" ref="J6:J17" si="3">(C6/I6)*100</f>
        <v>46.874131703250903</v>
      </c>
      <c r="K6" s="24">
        <f t="shared" ref="K6:K17" si="4">((I6-C6)/I6)*100</f>
        <v>53.125868296749104</v>
      </c>
      <c r="M6" s="16"/>
      <c r="N6" s="16"/>
    </row>
    <row r="7" spans="1:33" x14ac:dyDescent="0.35">
      <c r="A7" s="230"/>
      <c r="B7" s="19">
        <v>2005</v>
      </c>
      <c r="C7" s="20"/>
      <c r="D7" s="21"/>
      <c r="E7" s="21"/>
      <c r="F7" s="22"/>
      <c r="G7" s="21"/>
      <c r="H7" s="22"/>
      <c r="I7" s="21"/>
      <c r="J7" s="23"/>
      <c r="K7" s="24"/>
      <c r="M7" s="16"/>
      <c r="N7" s="16"/>
    </row>
    <row r="8" spans="1:33" x14ac:dyDescent="0.35">
      <c r="A8" s="230"/>
      <c r="B8" s="19">
        <v>2006</v>
      </c>
      <c r="C8" s="20"/>
      <c r="D8" s="21"/>
      <c r="E8" s="21"/>
      <c r="F8" s="22"/>
      <c r="G8" s="21"/>
      <c r="H8" s="22"/>
      <c r="I8" s="21"/>
      <c r="J8" s="23"/>
      <c r="K8" s="24"/>
      <c r="M8" s="16"/>
      <c r="N8" s="16"/>
      <c r="AF8" s="25"/>
      <c r="AG8" s="25"/>
    </row>
    <row r="9" spans="1:33" x14ac:dyDescent="0.35">
      <c r="A9" s="230"/>
      <c r="B9" s="19">
        <v>2007</v>
      </c>
      <c r="C9" s="20">
        <v>1779</v>
      </c>
      <c r="D9" s="21">
        <v>1201</v>
      </c>
      <c r="E9" s="21">
        <v>37</v>
      </c>
      <c r="F9" s="20">
        <v>172</v>
      </c>
      <c r="G9" s="21">
        <v>41</v>
      </c>
      <c r="H9" s="20">
        <v>975</v>
      </c>
      <c r="I9" s="21">
        <f t="shared" si="2"/>
        <v>4205</v>
      </c>
      <c r="J9" s="23">
        <f t="shared" si="3"/>
        <v>42.306777645659928</v>
      </c>
      <c r="K9" s="24">
        <f t="shared" si="4"/>
        <v>57.693222354340065</v>
      </c>
      <c r="M9" s="16"/>
      <c r="N9" s="16"/>
      <c r="Y9" s="26"/>
      <c r="Z9" s="26"/>
      <c r="AA9" s="26"/>
      <c r="AB9" s="26"/>
      <c r="AC9" s="26"/>
      <c r="AD9" s="26"/>
      <c r="AE9" s="26"/>
      <c r="AF9" s="26"/>
      <c r="AG9" s="26"/>
    </row>
    <row r="10" spans="1:33" x14ac:dyDescent="0.35">
      <c r="A10" s="230"/>
      <c r="B10" s="19">
        <v>2008</v>
      </c>
      <c r="C10" s="20"/>
      <c r="D10" s="21"/>
      <c r="E10" s="21"/>
      <c r="F10" s="20"/>
      <c r="G10" s="21"/>
      <c r="H10" s="20"/>
      <c r="I10" s="21"/>
      <c r="J10" s="23"/>
      <c r="K10" s="24"/>
      <c r="M10" s="16"/>
      <c r="N10" s="16"/>
    </row>
    <row r="11" spans="1:33" ht="13.5" customHeight="1" x14ac:dyDescent="0.35">
      <c r="A11" s="230"/>
      <c r="B11" s="19">
        <v>2009</v>
      </c>
      <c r="C11" s="20">
        <v>1815</v>
      </c>
      <c r="D11" s="21">
        <v>983</v>
      </c>
      <c r="E11" s="21">
        <v>55</v>
      </c>
      <c r="F11" s="20">
        <v>115</v>
      </c>
      <c r="G11" s="21">
        <v>49</v>
      </c>
      <c r="H11" s="20">
        <v>990</v>
      </c>
      <c r="I11" s="21">
        <f t="shared" si="2"/>
        <v>4007</v>
      </c>
      <c r="J11" s="23">
        <f t="shared" si="3"/>
        <v>45.295732468180681</v>
      </c>
      <c r="K11" s="24">
        <f t="shared" si="4"/>
        <v>54.704267531819319</v>
      </c>
      <c r="M11" s="16"/>
      <c r="N11" s="16"/>
    </row>
    <row r="12" spans="1:33" ht="14.25" customHeight="1" x14ac:dyDescent="0.35">
      <c r="A12" s="230"/>
      <c r="B12" s="19">
        <v>2010</v>
      </c>
      <c r="C12" s="20">
        <v>1639.26</v>
      </c>
      <c r="D12" s="21">
        <v>876.10694521249354</v>
      </c>
      <c r="E12" s="21">
        <v>52</v>
      </c>
      <c r="F12" s="22">
        <v>110</v>
      </c>
      <c r="G12" s="21">
        <v>35</v>
      </c>
      <c r="H12" s="22">
        <v>1059</v>
      </c>
      <c r="I12" s="21">
        <f t="shared" si="2"/>
        <v>3771.3669452124936</v>
      </c>
      <c r="J12" s="23">
        <f t="shared" si="3"/>
        <v>43.465937518515254</v>
      </c>
      <c r="K12" s="24">
        <f t="shared" si="4"/>
        <v>56.534062481484746</v>
      </c>
      <c r="M12" s="16"/>
      <c r="N12" s="16"/>
    </row>
    <row r="13" spans="1:33" x14ac:dyDescent="0.35">
      <c r="A13" s="231"/>
      <c r="B13" s="27">
        <v>2011</v>
      </c>
      <c r="C13" s="28">
        <v>1760.8</v>
      </c>
      <c r="D13" s="29">
        <v>1153.3464912280701</v>
      </c>
      <c r="E13" s="29">
        <v>68</v>
      </c>
      <c r="F13" s="30">
        <v>131</v>
      </c>
      <c r="G13" s="29">
        <v>41</v>
      </c>
      <c r="H13" s="30">
        <v>1047</v>
      </c>
      <c r="I13" s="29">
        <f t="shared" si="2"/>
        <v>4201.1464912280699</v>
      </c>
      <c r="J13" s="31">
        <f t="shared" si="3"/>
        <v>41.912368532649921</v>
      </c>
      <c r="K13" s="32">
        <f t="shared" si="4"/>
        <v>58.087631467350079</v>
      </c>
      <c r="M13" s="16"/>
      <c r="N13" s="16"/>
    </row>
    <row r="14" spans="1:33" x14ac:dyDescent="0.35">
      <c r="A14" s="231"/>
      <c r="B14" s="27">
        <v>2012</v>
      </c>
      <c r="C14" s="28">
        <v>1599</v>
      </c>
      <c r="D14" s="29">
        <v>862.87719298245611</v>
      </c>
      <c r="E14" s="29">
        <v>70</v>
      </c>
      <c r="F14" s="30">
        <v>124</v>
      </c>
      <c r="G14" s="29">
        <v>60</v>
      </c>
      <c r="H14" s="30">
        <v>1091</v>
      </c>
      <c r="I14" s="29">
        <f t="shared" si="2"/>
        <v>3806.8771929824561</v>
      </c>
      <c r="J14" s="31">
        <f t="shared" si="3"/>
        <v>42.002930983630733</v>
      </c>
      <c r="K14" s="32">
        <f t="shared" si="4"/>
        <v>57.997069016369259</v>
      </c>
      <c r="M14" s="16"/>
      <c r="N14" s="16"/>
    </row>
    <row r="15" spans="1:33" x14ac:dyDescent="0.35">
      <c r="A15" s="231"/>
      <c r="B15" s="27">
        <v>2013</v>
      </c>
      <c r="C15" s="28">
        <v>1770</v>
      </c>
      <c r="D15" s="29">
        <v>738</v>
      </c>
      <c r="E15" s="29">
        <v>83</v>
      </c>
      <c r="F15" s="30">
        <v>78</v>
      </c>
      <c r="G15" s="29">
        <v>90</v>
      </c>
      <c r="H15" s="30">
        <v>1017</v>
      </c>
      <c r="I15" s="29">
        <f t="shared" si="2"/>
        <v>3776</v>
      </c>
      <c r="J15" s="31">
        <f t="shared" si="3"/>
        <v>46.875</v>
      </c>
      <c r="K15" s="32">
        <f t="shared" si="4"/>
        <v>53.125</v>
      </c>
      <c r="M15" s="16"/>
      <c r="N15" s="16"/>
    </row>
    <row r="16" spans="1:33" x14ac:dyDescent="0.35">
      <c r="A16" s="231"/>
      <c r="B16" s="33">
        <v>2014</v>
      </c>
      <c r="C16" s="28">
        <v>1712</v>
      </c>
      <c r="D16" s="29">
        <v>1123</v>
      </c>
      <c r="E16" s="29">
        <v>108</v>
      </c>
      <c r="F16" s="30">
        <v>88</v>
      </c>
      <c r="G16" s="29">
        <v>58</v>
      </c>
      <c r="H16" s="30">
        <v>971</v>
      </c>
      <c r="I16" s="29">
        <f t="shared" si="2"/>
        <v>4060</v>
      </c>
      <c r="J16" s="31">
        <f t="shared" si="3"/>
        <v>42.167487684729068</v>
      </c>
      <c r="K16" s="32">
        <f t="shared" si="4"/>
        <v>57.832512315270932</v>
      </c>
      <c r="M16" s="16"/>
      <c r="N16" s="16"/>
    </row>
    <row r="17" spans="1:14" x14ac:dyDescent="0.35">
      <c r="A17" s="231"/>
      <c r="B17" s="34">
        <v>2015</v>
      </c>
      <c r="C17" s="28">
        <v>1567.8237668526426</v>
      </c>
      <c r="D17" s="29">
        <v>1042</v>
      </c>
      <c r="E17" s="29">
        <v>77</v>
      </c>
      <c r="F17" s="30">
        <v>106</v>
      </c>
      <c r="G17" s="29">
        <v>56</v>
      </c>
      <c r="H17" s="30">
        <v>929</v>
      </c>
      <c r="I17" s="29">
        <f t="shared" si="2"/>
        <v>3777.8237668526426</v>
      </c>
      <c r="J17" s="31">
        <f t="shared" si="3"/>
        <v>41.500712145681121</v>
      </c>
      <c r="K17" s="32">
        <f t="shared" si="4"/>
        <v>58.499287854318879</v>
      </c>
      <c r="M17" s="16"/>
      <c r="N17" s="16"/>
    </row>
    <row r="18" spans="1:14" x14ac:dyDescent="0.35">
      <c r="A18" s="231"/>
      <c r="B18" s="34">
        <v>2016</v>
      </c>
      <c r="C18" s="28">
        <v>1711.8551493324935</v>
      </c>
      <c r="D18" s="29">
        <v>652</v>
      </c>
      <c r="E18" s="29">
        <v>102</v>
      </c>
      <c r="F18" s="30">
        <v>105</v>
      </c>
      <c r="G18" s="29">
        <v>74</v>
      </c>
      <c r="H18" s="30">
        <v>1131</v>
      </c>
      <c r="I18" s="29">
        <v>3775.8551493324935</v>
      </c>
      <c r="J18" s="31">
        <v>45.336886125918262</v>
      </c>
      <c r="K18" s="32">
        <v>54.663113874081738</v>
      </c>
      <c r="M18" s="16"/>
      <c r="N18" s="16"/>
    </row>
    <row r="19" spans="1:14" x14ac:dyDescent="0.35">
      <c r="A19" s="231"/>
      <c r="B19" s="34">
        <v>2017</v>
      </c>
      <c r="C19" s="28">
        <v>1729.6742310357852</v>
      </c>
      <c r="D19" s="29">
        <v>1027.8834951456311</v>
      </c>
      <c r="E19" s="29">
        <v>100</v>
      </c>
      <c r="F19" s="30">
        <v>205</v>
      </c>
      <c r="G19" s="29">
        <v>73</v>
      </c>
      <c r="H19" s="30">
        <v>961</v>
      </c>
      <c r="I19" s="29">
        <v>4096.557726181416</v>
      </c>
      <c r="J19" s="31">
        <v>42.222625595663011</v>
      </c>
      <c r="K19" s="32">
        <v>57.777374404336989</v>
      </c>
      <c r="M19" s="16"/>
      <c r="N19" s="16"/>
    </row>
    <row r="20" spans="1:14" x14ac:dyDescent="0.35">
      <c r="A20" s="231"/>
      <c r="B20" s="34">
        <v>2018</v>
      </c>
      <c r="C20" s="28">
        <v>1754.2203410174795</v>
      </c>
      <c r="D20" s="29">
        <v>1086.0378787878788</v>
      </c>
      <c r="E20" s="29">
        <v>93</v>
      </c>
      <c r="F20" s="30">
        <v>112</v>
      </c>
      <c r="G20" s="29">
        <v>80</v>
      </c>
      <c r="H20" s="30">
        <v>1061</v>
      </c>
      <c r="I20" s="29">
        <v>4186.2582198053587</v>
      </c>
      <c r="J20" s="31">
        <v>41.904255516733087</v>
      </c>
      <c r="K20" s="32">
        <v>58.095744483266898</v>
      </c>
      <c r="M20" s="16"/>
      <c r="N20" s="16"/>
    </row>
    <row r="21" spans="1:14" x14ac:dyDescent="0.35">
      <c r="A21" s="231"/>
      <c r="B21" s="34">
        <v>2019</v>
      </c>
      <c r="C21" s="28">
        <v>1948.4718741121555</v>
      </c>
      <c r="D21" s="29">
        <v>849.82828282828279</v>
      </c>
      <c r="E21" s="29">
        <v>79</v>
      </c>
      <c r="F21" s="30">
        <v>159</v>
      </c>
      <c r="G21" s="29">
        <v>89</v>
      </c>
      <c r="H21" s="30">
        <v>1241</v>
      </c>
      <c r="I21" s="29">
        <v>4366.3001569404387</v>
      </c>
      <c r="J21" s="31">
        <v>44.625238853883374</v>
      </c>
      <c r="K21" s="32">
        <v>55.374761146116626</v>
      </c>
      <c r="M21" s="16"/>
      <c r="N21" s="16"/>
    </row>
    <row r="22" spans="1:14" ht="15" thickBot="1" x14ac:dyDescent="0.4">
      <c r="A22" s="231"/>
      <c r="B22" s="35">
        <v>2020</v>
      </c>
      <c r="C22" s="36">
        <v>1603.6975437312158</v>
      </c>
      <c r="D22" s="37">
        <v>609</v>
      </c>
      <c r="E22" s="37">
        <v>81</v>
      </c>
      <c r="F22" s="38">
        <v>130</v>
      </c>
      <c r="G22" s="37">
        <v>39</v>
      </c>
      <c r="H22" s="38">
        <v>891</v>
      </c>
      <c r="I22" s="37">
        <v>3353.6975437312158</v>
      </c>
      <c r="J22" s="39">
        <v>47.818788749416967</v>
      </c>
      <c r="K22" s="40">
        <v>52.18121125058304</v>
      </c>
      <c r="M22" s="16"/>
      <c r="N22" s="16"/>
    </row>
    <row r="23" spans="1:14" ht="15" thickBot="1" x14ac:dyDescent="0.4">
      <c r="A23" s="232"/>
      <c r="B23" s="41" t="s">
        <v>86</v>
      </c>
      <c r="C23" s="42">
        <f t="shared" ref="C23:I23" si="5">C22/C3</f>
        <v>0.64405523844627144</v>
      </c>
      <c r="D23" s="42">
        <f t="shared" si="5"/>
        <v>0.86260623229461753</v>
      </c>
      <c r="E23" s="42">
        <f t="shared" si="5"/>
        <v>3.5217391304347827</v>
      </c>
      <c r="F23" s="42">
        <f t="shared" si="5"/>
        <v>2.4074074074074074</v>
      </c>
      <c r="G23" s="42">
        <f t="shared" si="5"/>
        <v>1.3</v>
      </c>
      <c r="H23" s="42">
        <f t="shared" si="5"/>
        <v>1.0421052631578946</v>
      </c>
      <c r="I23" s="42">
        <f t="shared" si="5"/>
        <v>0.80656506583242327</v>
      </c>
      <c r="J23" s="42"/>
      <c r="K23" s="43"/>
    </row>
    <row r="24" spans="1:14" x14ac:dyDescent="0.35">
      <c r="A24" s="233" t="s">
        <v>49</v>
      </c>
      <c r="B24" s="9">
        <v>2001</v>
      </c>
      <c r="C24" s="10">
        <v>2362</v>
      </c>
      <c r="D24" s="11">
        <v>717</v>
      </c>
      <c r="E24" s="11">
        <v>8</v>
      </c>
      <c r="F24" s="12">
        <v>73</v>
      </c>
      <c r="G24" s="11">
        <v>20</v>
      </c>
      <c r="H24" s="12">
        <v>1826</v>
      </c>
      <c r="I24" s="13">
        <f t="shared" ref="I24:I38" si="6">SUM(C24:H24)</f>
        <v>5006</v>
      </c>
      <c r="J24" s="14">
        <f t="shared" ref="J24:J38" si="7">(C24/I24)*100</f>
        <v>47.18337994406712</v>
      </c>
      <c r="K24" s="15">
        <f t="shared" ref="K24:K38" si="8">((I24-C24)/I24)*100</f>
        <v>52.816620055932887</v>
      </c>
      <c r="M24" s="16"/>
      <c r="N24" s="16"/>
    </row>
    <row r="25" spans="1:14" x14ac:dyDescent="0.35">
      <c r="A25" s="233"/>
      <c r="B25" s="9">
        <v>2002</v>
      </c>
      <c r="C25" s="17"/>
      <c r="D25" s="13"/>
      <c r="E25" s="13"/>
      <c r="F25" s="18"/>
      <c r="G25" s="13"/>
      <c r="H25" s="18"/>
      <c r="I25" s="13"/>
      <c r="J25" s="14"/>
      <c r="K25" s="15"/>
      <c r="M25" s="16"/>
      <c r="N25" s="16"/>
    </row>
    <row r="26" spans="1:14" x14ac:dyDescent="0.35">
      <c r="A26" s="233"/>
      <c r="B26" s="9">
        <v>2003</v>
      </c>
      <c r="C26" s="17"/>
      <c r="D26" s="13"/>
      <c r="E26" s="13"/>
      <c r="F26" s="18"/>
      <c r="G26" s="13"/>
      <c r="H26" s="18"/>
      <c r="I26" s="13"/>
      <c r="J26" s="14"/>
      <c r="K26" s="15"/>
      <c r="M26" s="16"/>
      <c r="N26" s="16"/>
    </row>
    <row r="27" spans="1:14" x14ac:dyDescent="0.35">
      <c r="A27" s="234"/>
      <c r="B27" s="19">
        <v>2004</v>
      </c>
      <c r="C27" s="20">
        <v>2367</v>
      </c>
      <c r="D27" s="21">
        <v>333</v>
      </c>
      <c r="E27" s="21">
        <v>12</v>
      </c>
      <c r="F27" s="22">
        <v>85</v>
      </c>
      <c r="G27" s="21">
        <v>19</v>
      </c>
      <c r="H27" s="22">
        <v>1826</v>
      </c>
      <c r="I27" s="21">
        <f t="shared" si="6"/>
        <v>4642</v>
      </c>
      <c r="J27" s="23">
        <f t="shared" si="7"/>
        <v>50.990952175786298</v>
      </c>
      <c r="K27" s="24">
        <f t="shared" si="8"/>
        <v>49.009047824213702</v>
      </c>
      <c r="M27" s="16"/>
      <c r="N27" s="16"/>
    </row>
    <row r="28" spans="1:14" x14ac:dyDescent="0.35">
      <c r="A28" s="234"/>
      <c r="B28" s="19">
        <v>2005</v>
      </c>
      <c r="C28" s="20"/>
      <c r="D28" s="21"/>
      <c r="E28" s="21"/>
      <c r="F28" s="22"/>
      <c r="G28" s="21"/>
      <c r="H28" s="22"/>
      <c r="I28" s="21"/>
      <c r="J28" s="23"/>
      <c r="K28" s="24"/>
      <c r="M28" s="16"/>
      <c r="N28" s="16"/>
    </row>
    <row r="29" spans="1:14" x14ac:dyDescent="0.35">
      <c r="A29" s="234"/>
      <c r="B29" s="19">
        <v>2006</v>
      </c>
      <c r="C29" s="20"/>
      <c r="D29" s="21"/>
      <c r="E29" s="21"/>
      <c r="F29" s="22"/>
      <c r="G29" s="21"/>
      <c r="H29" s="22"/>
      <c r="I29" s="21"/>
      <c r="J29" s="23"/>
      <c r="K29" s="24"/>
      <c r="M29" s="16"/>
      <c r="N29" s="16"/>
    </row>
    <row r="30" spans="1:14" x14ac:dyDescent="0.35">
      <c r="A30" s="234"/>
      <c r="B30" s="19">
        <v>2007</v>
      </c>
      <c r="C30" s="20">
        <v>2240</v>
      </c>
      <c r="D30" s="21">
        <v>903</v>
      </c>
      <c r="E30" s="21">
        <v>6</v>
      </c>
      <c r="F30" s="20">
        <v>117</v>
      </c>
      <c r="G30" s="21">
        <v>36</v>
      </c>
      <c r="H30" s="20">
        <v>1819</v>
      </c>
      <c r="I30" s="21">
        <f t="shared" si="6"/>
        <v>5121</v>
      </c>
      <c r="J30" s="23">
        <f t="shared" si="7"/>
        <v>43.741456746729156</v>
      </c>
      <c r="K30" s="24">
        <f t="shared" si="8"/>
        <v>56.258543253270844</v>
      </c>
      <c r="M30" s="16"/>
      <c r="N30" s="16"/>
    </row>
    <row r="31" spans="1:14" x14ac:dyDescent="0.35">
      <c r="A31" s="234"/>
      <c r="B31" s="19">
        <v>2008</v>
      </c>
      <c r="C31" s="20"/>
      <c r="D31" s="21"/>
      <c r="E31" s="21"/>
      <c r="F31" s="20"/>
      <c r="G31" s="21"/>
      <c r="H31" s="20"/>
      <c r="I31" s="21"/>
      <c r="J31" s="23"/>
      <c r="K31" s="24"/>
      <c r="M31" s="16"/>
      <c r="N31" s="16"/>
    </row>
    <row r="32" spans="1:14" x14ac:dyDescent="0.35">
      <c r="A32" s="234"/>
      <c r="B32" s="19">
        <v>2009</v>
      </c>
      <c r="C32" s="20">
        <v>2101.6799999999998</v>
      </c>
      <c r="D32" s="21">
        <v>751.68873239436618</v>
      </c>
      <c r="E32" s="21">
        <v>13</v>
      </c>
      <c r="F32" s="20">
        <v>124</v>
      </c>
      <c r="G32" s="21">
        <v>16</v>
      </c>
      <c r="H32" s="20">
        <v>1849</v>
      </c>
      <c r="I32" s="21">
        <f t="shared" si="6"/>
        <v>4855.3687323943659</v>
      </c>
      <c r="J32" s="23">
        <f t="shared" si="7"/>
        <v>43.285692927457269</v>
      </c>
      <c r="K32" s="24">
        <f t="shared" si="8"/>
        <v>56.714307072542724</v>
      </c>
      <c r="M32" s="16"/>
      <c r="N32" s="16"/>
    </row>
    <row r="33" spans="1:33" x14ac:dyDescent="0.35">
      <c r="A33" s="234"/>
      <c r="B33" s="19">
        <v>2010</v>
      </c>
      <c r="C33" s="20">
        <v>2277.8000000000002</v>
      </c>
      <c r="D33" s="21">
        <v>1028.7274725274726</v>
      </c>
      <c r="E33" s="21">
        <v>13</v>
      </c>
      <c r="F33" s="22">
        <v>105</v>
      </c>
      <c r="G33" s="21">
        <v>19</v>
      </c>
      <c r="H33" s="22">
        <v>1822</v>
      </c>
      <c r="I33" s="21">
        <f t="shared" si="6"/>
        <v>5265.527472527473</v>
      </c>
      <c r="J33" s="23">
        <f t="shared" si="7"/>
        <v>43.258724066758077</v>
      </c>
      <c r="K33" s="24">
        <f t="shared" si="8"/>
        <v>56.741275933241923</v>
      </c>
      <c r="M33" s="16"/>
      <c r="N33" s="16"/>
    </row>
    <row r="34" spans="1:33" x14ac:dyDescent="0.35">
      <c r="A34" s="235"/>
      <c r="B34" s="27">
        <v>2011</v>
      </c>
      <c r="C34" s="28">
        <v>2360.96</v>
      </c>
      <c r="D34" s="29">
        <v>1134</v>
      </c>
      <c r="E34" s="29">
        <v>18</v>
      </c>
      <c r="F34" s="30">
        <v>163</v>
      </c>
      <c r="G34" s="29">
        <v>19</v>
      </c>
      <c r="H34" s="30">
        <v>1744</v>
      </c>
      <c r="I34" s="29">
        <f t="shared" si="6"/>
        <v>5438.96</v>
      </c>
      <c r="J34" s="31">
        <f t="shared" si="7"/>
        <v>43.408298645329253</v>
      </c>
      <c r="K34" s="32">
        <f t="shared" si="8"/>
        <v>56.591701354670739</v>
      </c>
      <c r="M34" s="16"/>
      <c r="N34" s="16"/>
    </row>
    <row r="35" spans="1:33" x14ac:dyDescent="0.35">
      <c r="A35" s="235"/>
      <c r="B35" s="27">
        <v>2012</v>
      </c>
      <c r="C35" s="28">
        <v>2259</v>
      </c>
      <c r="D35" s="29">
        <v>1066.6016260162601</v>
      </c>
      <c r="E35" s="29">
        <v>19</v>
      </c>
      <c r="F35" s="30">
        <v>120</v>
      </c>
      <c r="G35" s="29">
        <v>27</v>
      </c>
      <c r="H35" s="30">
        <v>1688</v>
      </c>
      <c r="I35" s="29">
        <f t="shared" si="6"/>
        <v>5179.6016260162596</v>
      </c>
      <c r="J35" s="31">
        <f t="shared" si="7"/>
        <v>43.613392749230492</v>
      </c>
      <c r="K35" s="32">
        <f t="shared" si="8"/>
        <v>56.386607250769508</v>
      </c>
      <c r="M35" s="16"/>
      <c r="N35" s="16"/>
    </row>
    <row r="36" spans="1:33" x14ac:dyDescent="0.35">
      <c r="A36" s="235"/>
      <c r="B36" s="27">
        <v>2013</v>
      </c>
      <c r="C36" s="28">
        <v>2315</v>
      </c>
      <c r="D36" s="29">
        <v>954.51401869158883</v>
      </c>
      <c r="E36" s="29">
        <v>5</v>
      </c>
      <c r="F36" s="30">
        <v>99</v>
      </c>
      <c r="G36" s="29">
        <v>40</v>
      </c>
      <c r="H36" s="30">
        <v>1553</v>
      </c>
      <c r="I36" s="29">
        <f t="shared" si="6"/>
        <v>4966.5140186915887</v>
      </c>
      <c r="J36" s="31">
        <f t="shared" si="7"/>
        <v>46.612170856408433</v>
      </c>
      <c r="K36" s="32">
        <f t="shared" si="8"/>
        <v>53.387829143591567</v>
      </c>
      <c r="M36" s="16"/>
      <c r="N36" s="16"/>
    </row>
    <row r="37" spans="1:33" x14ac:dyDescent="0.35">
      <c r="A37" s="235"/>
      <c r="B37" s="33">
        <v>2014</v>
      </c>
      <c r="C37" s="28">
        <v>2174</v>
      </c>
      <c r="D37" s="29">
        <v>1054.4144144144145</v>
      </c>
      <c r="E37" s="29">
        <v>21</v>
      </c>
      <c r="F37" s="30">
        <v>117</v>
      </c>
      <c r="G37" s="29">
        <v>37</v>
      </c>
      <c r="H37" s="30">
        <v>1831</v>
      </c>
      <c r="I37" s="29">
        <f t="shared" si="6"/>
        <v>5234.4144144144148</v>
      </c>
      <c r="J37" s="31">
        <f t="shared" si="7"/>
        <v>41.532821589618258</v>
      </c>
      <c r="K37" s="32">
        <f t="shared" si="8"/>
        <v>58.467178410381749</v>
      </c>
      <c r="M37" s="16"/>
      <c r="N37" s="16"/>
    </row>
    <row r="38" spans="1:33" x14ac:dyDescent="0.35">
      <c r="A38" s="235"/>
      <c r="B38" s="34">
        <v>2015</v>
      </c>
      <c r="C38" s="28">
        <v>2153.4293194227689</v>
      </c>
      <c r="D38" s="29">
        <v>845</v>
      </c>
      <c r="E38" s="29">
        <v>11</v>
      </c>
      <c r="F38" s="30">
        <v>101</v>
      </c>
      <c r="G38" s="29">
        <v>34</v>
      </c>
      <c r="H38" s="30">
        <v>1516</v>
      </c>
      <c r="I38" s="29">
        <f t="shared" si="6"/>
        <v>4660.4293194227685</v>
      </c>
      <c r="J38" s="31">
        <f t="shared" si="7"/>
        <v>46.206672643830345</v>
      </c>
      <c r="K38" s="32">
        <f t="shared" si="8"/>
        <v>53.793327356169662</v>
      </c>
      <c r="M38" s="16"/>
      <c r="N38" s="16"/>
    </row>
    <row r="39" spans="1:33" x14ac:dyDescent="0.35">
      <c r="A39" s="235"/>
      <c r="B39" s="34">
        <v>2016</v>
      </c>
      <c r="C39" s="28">
        <v>2071.1636905151154</v>
      </c>
      <c r="D39" s="29">
        <v>931</v>
      </c>
      <c r="E39" s="29">
        <v>5</v>
      </c>
      <c r="F39" s="30">
        <v>126</v>
      </c>
      <c r="G39" s="29">
        <v>31</v>
      </c>
      <c r="H39" s="30">
        <v>1571</v>
      </c>
      <c r="I39" s="29">
        <v>4735.1636905151154</v>
      </c>
      <c r="J39" s="31">
        <v>43.74006530468651</v>
      </c>
      <c r="K39" s="32">
        <v>56.259934695313483</v>
      </c>
      <c r="M39" s="16"/>
      <c r="N39" s="16"/>
    </row>
    <row r="40" spans="1:33" x14ac:dyDescent="0.35">
      <c r="A40" s="235"/>
      <c r="B40" s="34">
        <v>2017</v>
      </c>
      <c r="C40" s="28">
        <v>2249.2019522047185</v>
      </c>
      <c r="D40" s="29">
        <v>1007.8378378378379</v>
      </c>
      <c r="E40" s="29">
        <v>13</v>
      </c>
      <c r="F40" s="30">
        <v>170</v>
      </c>
      <c r="G40" s="29">
        <v>13</v>
      </c>
      <c r="H40" s="30">
        <v>1176</v>
      </c>
      <c r="I40" s="29">
        <v>4629.039790042556</v>
      </c>
      <c r="J40" s="31">
        <v>48.588952660180979</v>
      </c>
      <c r="K40" s="32">
        <v>51.411047339819014</v>
      </c>
      <c r="M40" s="16"/>
      <c r="N40" s="16"/>
    </row>
    <row r="41" spans="1:33" x14ac:dyDescent="0.35">
      <c r="A41" s="235"/>
      <c r="B41" s="34">
        <v>2018</v>
      </c>
      <c r="C41" s="28">
        <v>2286.3034116921945</v>
      </c>
      <c r="D41" s="29">
        <v>1012.5621428194622</v>
      </c>
      <c r="E41" s="29">
        <v>17</v>
      </c>
      <c r="F41" s="30">
        <v>111</v>
      </c>
      <c r="G41" s="29">
        <v>31</v>
      </c>
      <c r="H41" s="30">
        <v>1353</v>
      </c>
      <c r="I41" s="29">
        <v>4810.8655545116562</v>
      </c>
      <c r="J41" s="31">
        <v>47.523743612998842</v>
      </c>
      <c r="K41" s="32">
        <v>52.476256387001165</v>
      </c>
      <c r="M41" s="16"/>
      <c r="N41" s="16"/>
    </row>
    <row r="42" spans="1:33" x14ac:dyDescent="0.35">
      <c r="A42" s="235"/>
      <c r="B42" s="34">
        <v>2019</v>
      </c>
      <c r="C42" s="28">
        <v>2144.2901442753805</v>
      </c>
      <c r="D42" s="29">
        <v>792.77586206896558</v>
      </c>
      <c r="E42" s="29">
        <v>6</v>
      </c>
      <c r="F42" s="30">
        <v>145</v>
      </c>
      <c r="G42" s="29">
        <v>32</v>
      </c>
      <c r="H42" s="30">
        <v>1516</v>
      </c>
      <c r="I42" s="29">
        <v>4636.0660063443465</v>
      </c>
      <c r="J42" s="31">
        <v>46.252364425807791</v>
      </c>
      <c r="K42" s="32">
        <v>53.747635574192209</v>
      </c>
      <c r="M42" s="16"/>
      <c r="N42" s="16"/>
    </row>
    <row r="43" spans="1:33" ht="15" thickBot="1" x14ac:dyDescent="0.4">
      <c r="A43" s="235"/>
      <c r="B43" s="35">
        <v>2020</v>
      </c>
      <c r="C43" s="36">
        <v>2195.3425678544072</v>
      </c>
      <c r="D43" s="37">
        <v>777.40384615384619</v>
      </c>
      <c r="E43" s="37">
        <v>18</v>
      </c>
      <c r="F43" s="38">
        <v>90</v>
      </c>
      <c r="G43" s="37">
        <v>21</v>
      </c>
      <c r="H43" s="38">
        <v>1196</v>
      </c>
      <c r="I43" s="37">
        <v>4297.7464140082539</v>
      </c>
      <c r="J43" s="39">
        <v>51.08124948225926</v>
      </c>
      <c r="K43" s="40">
        <v>48.91875051774074</v>
      </c>
      <c r="M43" s="16"/>
      <c r="N43" s="16"/>
      <c r="Y43" s="25"/>
      <c r="Z43" s="25"/>
      <c r="AA43" s="25"/>
      <c r="AB43" s="25"/>
      <c r="AC43" s="25"/>
      <c r="AD43" s="25"/>
      <c r="AE43" s="25"/>
      <c r="AF43" s="25"/>
      <c r="AG43" s="25"/>
    </row>
    <row r="44" spans="1:33" ht="15" thickBot="1" x14ac:dyDescent="0.4">
      <c r="A44" s="235"/>
      <c r="B44" s="44" t="s">
        <v>86</v>
      </c>
      <c r="C44" s="45">
        <f t="shared" ref="C44:I44" si="9">C43/C24</f>
        <v>0.92944223871905474</v>
      </c>
      <c r="D44" s="45">
        <f t="shared" si="9"/>
        <v>1.0842452526552946</v>
      </c>
      <c r="E44" s="45">
        <f t="shared" si="9"/>
        <v>2.25</v>
      </c>
      <c r="F44" s="45">
        <f t="shared" si="9"/>
        <v>1.2328767123287672</v>
      </c>
      <c r="G44" s="45">
        <f t="shared" si="9"/>
        <v>1.05</v>
      </c>
      <c r="H44" s="45">
        <f t="shared" si="9"/>
        <v>0.65498357064622126</v>
      </c>
      <c r="I44" s="45">
        <f t="shared" si="9"/>
        <v>0.8585190599297351</v>
      </c>
      <c r="J44" s="45"/>
      <c r="K44" s="46"/>
      <c r="Y44" s="26"/>
      <c r="Z44" s="26"/>
      <c r="AA44" s="26"/>
      <c r="AB44" s="26"/>
      <c r="AC44" s="26"/>
      <c r="AD44" s="26"/>
      <c r="AE44" s="26"/>
      <c r="AF44" s="26"/>
      <c r="AG44" s="25"/>
    </row>
    <row r="45" spans="1:33" x14ac:dyDescent="0.35">
      <c r="A45" s="236" t="s">
        <v>50</v>
      </c>
      <c r="B45" s="9">
        <v>2001</v>
      </c>
      <c r="C45" s="10">
        <v>2715</v>
      </c>
      <c r="D45" s="11">
        <v>570</v>
      </c>
      <c r="E45" s="11">
        <v>43</v>
      </c>
      <c r="F45" s="12">
        <v>166</v>
      </c>
      <c r="G45" s="11">
        <v>39</v>
      </c>
      <c r="H45" s="12">
        <v>1251</v>
      </c>
      <c r="I45" s="13">
        <f t="shared" ref="I45:I59" si="10">SUM(C45:H45)</f>
        <v>4784</v>
      </c>
      <c r="J45" s="14">
        <f t="shared" ref="J45:J59" si="11">(C45/I45)*100</f>
        <v>56.751672240802677</v>
      </c>
      <c r="K45" s="15">
        <f t="shared" ref="K45:K59" si="12">((I45-C45)/I45)*100</f>
        <v>43.248327759197323</v>
      </c>
      <c r="M45" s="16"/>
      <c r="N45" s="16"/>
    </row>
    <row r="46" spans="1:33" x14ac:dyDescent="0.35">
      <c r="A46" s="233"/>
      <c r="B46" s="9">
        <v>2002</v>
      </c>
      <c r="C46" s="17"/>
      <c r="D46" s="13"/>
      <c r="E46" s="13"/>
      <c r="F46" s="18"/>
      <c r="G46" s="13"/>
      <c r="H46" s="18"/>
      <c r="I46" s="13"/>
      <c r="J46" s="14"/>
      <c r="K46" s="15"/>
      <c r="M46" s="16"/>
      <c r="N46" s="16"/>
    </row>
    <row r="47" spans="1:33" x14ac:dyDescent="0.35">
      <c r="A47" s="233"/>
      <c r="B47" s="9">
        <v>2003</v>
      </c>
      <c r="C47" s="17"/>
      <c r="D47" s="13"/>
      <c r="E47" s="13"/>
      <c r="F47" s="18"/>
      <c r="G47" s="13"/>
      <c r="H47" s="18"/>
      <c r="I47" s="13"/>
      <c r="J47" s="14"/>
      <c r="K47" s="15"/>
      <c r="M47" s="16"/>
      <c r="N47" s="16"/>
    </row>
    <row r="48" spans="1:33" x14ac:dyDescent="0.35">
      <c r="A48" s="234"/>
      <c r="B48" s="19">
        <v>2004</v>
      </c>
      <c r="C48" s="20">
        <v>2392</v>
      </c>
      <c r="D48" s="21">
        <v>680</v>
      </c>
      <c r="E48" s="21">
        <v>54</v>
      </c>
      <c r="F48" s="22">
        <v>221</v>
      </c>
      <c r="G48" s="21">
        <v>18</v>
      </c>
      <c r="H48" s="22">
        <v>1251</v>
      </c>
      <c r="I48" s="21">
        <f t="shared" si="10"/>
        <v>4616</v>
      </c>
      <c r="J48" s="23">
        <f t="shared" si="11"/>
        <v>51.819757365684573</v>
      </c>
      <c r="K48" s="24">
        <f t="shared" si="12"/>
        <v>48.180242634315427</v>
      </c>
      <c r="M48" s="16"/>
      <c r="N48" s="16"/>
    </row>
    <row r="49" spans="1:14" x14ac:dyDescent="0.35">
      <c r="A49" s="234"/>
      <c r="B49" s="19">
        <v>2005</v>
      </c>
      <c r="C49" s="20"/>
      <c r="D49" s="21"/>
      <c r="E49" s="21"/>
      <c r="F49" s="22"/>
      <c r="G49" s="21"/>
      <c r="H49" s="22"/>
      <c r="I49" s="21"/>
      <c r="J49" s="23"/>
      <c r="K49" s="24"/>
      <c r="M49" s="16"/>
      <c r="N49" s="16"/>
    </row>
    <row r="50" spans="1:14" x14ac:dyDescent="0.35">
      <c r="A50" s="234"/>
      <c r="B50" s="19">
        <v>2006</v>
      </c>
      <c r="C50" s="20"/>
      <c r="D50" s="21"/>
      <c r="E50" s="21"/>
      <c r="F50" s="22"/>
      <c r="G50" s="21"/>
      <c r="H50" s="22"/>
      <c r="I50" s="21"/>
      <c r="J50" s="23"/>
      <c r="K50" s="24"/>
      <c r="M50" s="16"/>
      <c r="N50" s="16"/>
    </row>
    <row r="51" spans="1:14" x14ac:dyDescent="0.35">
      <c r="A51" s="234"/>
      <c r="B51" s="19">
        <v>2007</v>
      </c>
      <c r="C51" s="20">
        <v>1893</v>
      </c>
      <c r="D51" s="21">
        <v>861</v>
      </c>
      <c r="E51" s="21">
        <v>40</v>
      </c>
      <c r="F51" s="20">
        <v>306</v>
      </c>
      <c r="G51" s="21">
        <v>41</v>
      </c>
      <c r="H51" s="20">
        <v>1301</v>
      </c>
      <c r="I51" s="21">
        <f t="shared" si="10"/>
        <v>4442</v>
      </c>
      <c r="J51" s="23">
        <f t="shared" si="11"/>
        <v>42.615938766321477</v>
      </c>
      <c r="K51" s="24">
        <f t="shared" si="12"/>
        <v>57.384061233678516</v>
      </c>
      <c r="M51" s="16"/>
      <c r="N51" s="16"/>
    </row>
    <row r="52" spans="1:14" x14ac:dyDescent="0.35">
      <c r="A52" s="234"/>
      <c r="B52" s="19">
        <v>2008</v>
      </c>
      <c r="C52" s="20"/>
      <c r="D52" s="21"/>
      <c r="E52" s="21"/>
      <c r="F52" s="20"/>
      <c r="G52" s="21"/>
      <c r="H52" s="20"/>
      <c r="I52" s="21"/>
      <c r="J52" s="23"/>
      <c r="K52" s="24"/>
      <c r="M52" s="16"/>
      <c r="N52" s="16"/>
    </row>
    <row r="53" spans="1:14" x14ac:dyDescent="0.35">
      <c r="A53" s="234"/>
      <c r="B53" s="19">
        <v>2009</v>
      </c>
      <c r="C53" s="20">
        <v>1969.11</v>
      </c>
      <c r="D53" s="21">
        <v>996.25598086124398</v>
      </c>
      <c r="E53" s="21">
        <v>41</v>
      </c>
      <c r="F53" s="20">
        <v>390</v>
      </c>
      <c r="G53" s="21">
        <v>53</v>
      </c>
      <c r="H53" s="20">
        <v>1287</v>
      </c>
      <c r="I53" s="21">
        <f t="shared" si="10"/>
        <v>4736.3659808612438</v>
      </c>
      <c r="J53" s="23">
        <f t="shared" si="11"/>
        <v>41.574278844937233</v>
      </c>
      <c r="K53" s="24">
        <f t="shared" si="12"/>
        <v>58.425721155062774</v>
      </c>
      <c r="M53" s="16"/>
      <c r="N53" s="16"/>
    </row>
    <row r="54" spans="1:14" x14ac:dyDescent="0.35">
      <c r="A54" s="234"/>
      <c r="B54" s="19">
        <v>2010</v>
      </c>
      <c r="C54" s="20">
        <v>1919.84</v>
      </c>
      <c r="D54" s="21">
        <v>1175.9402985074628</v>
      </c>
      <c r="E54" s="21">
        <v>41</v>
      </c>
      <c r="F54" s="22">
        <v>240</v>
      </c>
      <c r="G54" s="21">
        <v>56</v>
      </c>
      <c r="H54" s="22">
        <v>1393</v>
      </c>
      <c r="I54" s="21">
        <f t="shared" si="10"/>
        <v>4825.7802985074632</v>
      </c>
      <c r="J54" s="23">
        <f t="shared" si="11"/>
        <v>39.782996349704852</v>
      </c>
      <c r="K54" s="24">
        <f t="shared" si="12"/>
        <v>60.21700365029514</v>
      </c>
      <c r="M54" s="16"/>
      <c r="N54" s="16"/>
    </row>
    <row r="55" spans="1:14" x14ac:dyDescent="0.35">
      <c r="A55" s="235"/>
      <c r="B55" s="27">
        <v>2011</v>
      </c>
      <c r="C55" s="28">
        <v>1973.8200000000002</v>
      </c>
      <c r="D55" s="29">
        <v>1416.9023153569594</v>
      </c>
      <c r="E55" s="29">
        <v>51</v>
      </c>
      <c r="F55" s="30">
        <v>297</v>
      </c>
      <c r="G55" s="29">
        <v>56</v>
      </c>
      <c r="H55" s="30">
        <v>1420</v>
      </c>
      <c r="I55" s="29">
        <f t="shared" si="10"/>
        <v>5214.7223153569594</v>
      </c>
      <c r="J55" s="31">
        <f t="shared" si="11"/>
        <v>37.850912870034342</v>
      </c>
      <c r="K55" s="32">
        <f t="shared" si="12"/>
        <v>62.149087129965665</v>
      </c>
      <c r="M55" s="16"/>
      <c r="N55" s="16"/>
    </row>
    <row r="56" spans="1:14" x14ac:dyDescent="0.35">
      <c r="A56" s="235"/>
      <c r="B56" s="27">
        <v>2012</v>
      </c>
      <c r="C56" s="28">
        <v>1868</v>
      </c>
      <c r="D56" s="29">
        <v>1194</v>
      </c>
      <c r="E56" s="29">
        <v>57</v>
      </c>
      <c r="F56" s="30">
        <v>260</v>
      </c>
      <c r="G56" s="29">
        <v>85</v>
      </c>
      <c r="H56" s="30">
        <v>1349</v>
      </c>
      <c r="I56" s="29">
        <f t="shared" si="10"/>
        <v>4813</v>
      </c>
      <c r="J56" s="31">
        <f t="shared" si="11"/>
        <v>38.811552046540619</v>
      </c>
      <c r="K56" s="32">
        <f t="shared" si="12"/>
        <v>61.188447953459381</v>
      </c>
      <c r="M56" s="16"/>
      <c r="N56" s="16"/>
    </row>
    <row r="57" spans="1:14" x14ac:dyDescent="0.35">
      <c r="A57" s="235"/>
      <c r="B57" s="27">
        <v>2013</v>
      </c>
      <c r="C57" s="28">
        <v>1810</v>
      </c>
      <c r="D57" s="29">
        <v>1016.324074074074</v>
      </c>
      <c r="E57" s="29">
        <v>80</v>
      </c>
      <c r="F57" s="30">
        <v>261</v>
      </c>
      <c r="G57" s="29">
        <v>94</v>
      </c>
      <c r="H57" s="30">
        <v>1070</v>
      </c>
      <c r="I57" s="29">
        <f t="shared" si="10"/>
        <v>4331.3240740740739</v>
      </c>
      <c r="J57" s="31">
        <f t="shared" si="11"/>
        <v>41.788607110561948</v>
      </c>
      <c r="K57" s="32">
        <f t="shared" si="12"/>
        <v>58.211392889438052</v>
      </c>
      <c r="M57" s="16"/>
      <c r="N57" s="16"/>
    </row>
    <row r="58" spans="1:14" x14ac:dyDescent="0.35">
      <c r="A58" s="235"/>
      <c r="B58" s="33">
        <v>2014</v>
      </c>
      <c r="C58" s="28">
        <v>1939</v>
      </c>
      <c r="D58" s="29">
        <v>1114</v>
      </c>
      <c r="E58" s="29">
        <v>61</v>
      </c>
      <c r="F58" s="30">
        <v>356</v>
      </c>
      <c r="G58" s="29">
        <v>65</v>
      </c>
      <c r="H58" s="30">
        <v>1390</v>
      </c>
      <c r="I58" s="29">
        <f t="shared" si="10"/>
        <v>4925</v>
      </c>
      <c r="J58" s="31">
        <f t="shared" si="11"/>
        <v>39.370558375634516</v>
      </c>
      <c r="K58" s="32">
        <f t="shared" si="12"/>
        <v>60.629441624365491</v>
      </c>
      <c r="M58" s="16"/>
      <c r="N58" s="16"/>
    </row>
    <row r="59" spans="1:14" x14ac:dyDescent="0.35">
      <c r="A59" s="235"/>
      <c r="B59" s="34">
        <v>2015</v>
      </c>
      <c r="C59" s="28">
        <v>1667.3698687190983</v>
      </c>
      <c r="D59" s="29">
        <v>954</v>
      </c>
      <c r="E59" s="29">
        <v>21</v>
      </c>
      <c r="F59" s="30">
        <v>458</v>
      </c>
      <c r="G59" s="29">
        <v>86</v>
      </c>
      <c r="H59" s="30">
        <v>965</v>
      </c>
      <c r="I59" s="29">
        <f t="shared" si="10"/>
        <v>4151.3698687190981</v>
      </c>
      <c r="J59" s="31">
        <f t="shared" si="11"/>
        <v>40.164329400828933</v>
      </c>
      <c r="K59" s="32">
        <f t="shared" si="12"/>
        <v>59.835670599171067</v>
      </c>
      <c r="M59" s="16"/>
      <c r="N59" s="16"/>
    </row>
    <row r="60" spans="1:14" x14ac:dyDescent="0.35">
      <c r="A60" s="235"/>
      <c r="B60" s="34">
        <v>2016</v>
      </c>
      <c r="C60" s="28">
        <v>1607.902465641861</v>
      </c>
      <c r="D60" s="29">
        <v>803</v>
      </c>
      <c r="E60" s="29">
        <v>86</v>
      </c>
      <c r="F60" s="30">
        <v>353</v>
      </c>
      <c r="G60" s="29">
        <v>84</v>
      </c>
      <c r="H60" s="30">
        <v>1135</v>
      </c>
      <c r="I60" s="29">
        <v>4068.902465641861</v>
      </c>
      <c r="J60" s="31">
        <v>39.51685937962678</v>
      </c>
      <c r="K60" s="32">
        <v>60.48314062037322</v>
      </c>
      <c r="M60" s="16"/>
      <c r="N60" s="16"/>
    </row>
    <row r="61" spans="1:14" x14ac:dyDescent="0.35">
      <c r="A61" s="235"/>
      <c r="B61" s="34">
        <v>2017</v>
      </c>
      <c r="C61" s="28">
        <v>1893.2217404493006</v>
      </c>
      <c r="D61" s="29">
        <v>902.30208333333337</v>
      </c>
      <c r="E61" s="29">
        <v>75</v>
      </c>
      <c r="F61" s="30">
        <v>457</v>
      </c>
      <c r="G61" s="29">
        <v>93</v>
      </c>
      <c r="H61" s="30">
        <v>1115</v>
      </c>
      <c r="I61" s="29">
        <v>4535.5238237826343</v>
      </c>
      <c r="J61" s="31">
        <v>41.742074653470802</v>
      </c>
      <c r="K61" s="32">
        <v>58.257925346529206</v>
      </c>
      <c r="M61" s="16"/>
      <c r="N61" s="16"/>
    </row>
    <row r="62" spans="1:14" x14ac:dyDescent="0.35">
      <c r="A62" s="235"/>
      <c r="B62" s="34">
        <v>2018</v>
      </c>
      <c r="C62" s="28">
        <v>2043.571799620705</v>
      </c>
      <c r="D62" s="29">
        <v>913.20404411764707</v>
      </c>
      <c r="E62" s="29">
        <v>73</v>
      </c>
      <c r="F62" s="30">
        <v>370</v>
      </c>
      <c r="G62" s="29">
        <v>93</v>
      </c>
      <c r="H62" s="30">
        <v>1246</v>
      </c>
      <c r="I62" s="29">
        <v>4738.7758437383518</v>
      </c>
      <c r="J62" s="31">
        <v>43.124466465764726</v>
      </c>
      <c r="K62" s="32">
        <v>56.875533534235281</v>
      </c>
      <c r="M62" s="16"/>
      <c r="N62" s="16"/>
    </row>
    <row r="63" spans="1:14" x14ac:dyDescent="0.35">
      <c r="A63" s="235"/>
      <c r="B63" s="34">
        <v>2019</v>
      </c>
      <c r="C63" s="28">
        <v>1949.1880801469706</v>
      </c>
      <c r="D63" s="29">
        <v>933.42857142857144</v>
      </c>
      <c r="E63" s="29">
        <v>61</v>
      </c>
      <c r="F63" s="30">
        <v>489</v>
      </c>
      <c r="G63" s="29">
        <v>136</v>
      </c>
      <c r="H63" s="30">
        <v>1265</v>
      </c>
      <c r="I63" s="29">
        <v>4833.6166515755422</v>
      </c>
      <c r="J63" s="31">
        <v>40.325665452009375</v>
      </c>
      <c r="K63" s="32">
        <v>59.674334547990625</v>
      </c>
      <c r="M63" s="16"/>
      <c r="N63" s="16"/>
    </row>
    <row r="64" spans="1:14" ht="15" thickBot="1" x14ac:dyDescent="0.4">
      <c r="A64" s="235"/>
      <c r="B64" s="35">
        <v>2020</v>
      </c>
      <c r="C64" s="36">
        <v>1875.0869343263737</v>
      </c>
      <c r="D64" s="37">
        <v>730</v>
      </c>
      <c r="E64" s="37">
        <v>89</v>
      </c>
      <c r="F64" s="38">
        <v>428</v>
      </c>
      <c r="G64" s="37">
        <v>96</v>
      </c>
      <c r="H64" s="38">
        <v>1276</v>
      </c>
      <c r="I64" s="37">
        <v>4494.0869343263739</v>
      </c>
      <c r="J64" s="39">
        <v>41.723423728282491</v>
      </c>
      <c r="K64" s="40">
        <v>58.276576271717495</v>
      </c>
      <c r="M64" s="16"/>
      <c r="N64" s="16"/>
    </row>
    <row r="65" spans="1:11" ht="15" thickBot="1" x14ac:dyDescent="0.4">
      <c r="A65" s="237"/>
      <c r="B65" s="47" t="s">
        <v>86</v>
      </c>
      <c r="C65" s="48">
        <f t="shared" ref="C65:I65" si="13">C64/C45</f>
        <v>0.69063975481634388</v>
      </c>
      <c r="D65" s="48">
        <f t="shared" si="13"/>
        <v>1.2807017543859649</v>
      </c>
      <c r="E65" s="48">
        <f t="shared" si="13"/>
        <v>2.0697674418604652</v>
      </c>
      <c r="F65" s="48">
        <f t="shared" si="13"/>
        <v>2.5783132530120483</v>
      </c>
      <c r="G65" s="48">
        <f t="shared" si="13"/>
        <v>2.4615384615384617</v>
      </c>
      <c r="H65" s="48">
        <f t="shared" si="13"/>
        <v>1.0199840127897681</v>
      </c>
      <c r="I65" s="48">
        <f t="shared" si="13"/>
        <v>0.93939944279397447</v>
      </c>
      <c r="J65" s="48"/>
      <c r="K65" s="49"/>
    </row>
    <row r="66" spans="1:11" ht="15" thickTop="1" x14ac:dyDescent="0.35"/>
    <row r="67" spans="1:11" x14ac:dyDescent="0.35">
      <c r="B67" s="5"/>
      <c r="D67" s="50"/>
      <c r="E67" s="50"/>
      <c r="F67" s="50"/>
      <c r="G67" s="51"/>
      <c r="H67" s="50"/>
      <c r="I67" s="51"/>
    </row>
    <row r="68" spans="1:11" x14ac:dyDescent="0.35">
      <c r="B68" s="5"/>
      <c r="D68" s="50"/>
      <c r="E68" s="50"/>
      <c r="F68" s="50"/>
      <c r="G68" s="51"/>
      <c r="H68" s="50"/>
      <c r="I68" s="51"/>
    </row>
    <row r="69" spans="1:11" x14ac:dyDescent="0.35">
      <c r="B69" s="5"/>
      <c r="D69" s="50"/>
      <c r="E69" s="50"/>
      <c r="F69" s="50"/>
      <c r="G69" s="51"/>
      <c r="H69" s="50"/>
      <c r="I69" s="50"/>
    </row>
    <row r="70" spans="1:11" x14ac:dyDescent="0.35">
      <c r="B70" s="5"/>
      <c r="D70" s="50"/>
      <c r="E70" s="52"/>
      <c r="F70" s="52"/>
      <c r="G70" s="52"/>
      <c r="H70" s="52"/>
      <c r="I70" s="52"/>
    </row>
    <row r="71" spans="1:11" x14ac:dyDescent="0.35">
      <c r="B71" s="5"/>
      <c r="D71" s="50"/>
      <c r="E71" s="50"/>
      <c r="F71" s="50"/>
      <c r="G71" s="51"/>
      <c r="H71" s="50"/>
      <c r="I71" s="51"/>
    </row>
    <row r="72" spans="1:11" x14ac:dyDescent="0.35">
      <c r="B72" s="5"/>
      <c r="D72" s="50"/>
      <c r="E72" s="50"/>
      <c r="F72" s="50"/>
      <c r="G72" s="51"/>
      <c r="H72" s="50"/>
      <c r="I72" s="51"/>
    </row>
    <row r="73" spans="1:11" x14ac:dyDescent="0.35">
      <c r="B73" s="5"/>
      <c r="D73" s="50"/>
      <c r="E73" s="50"/>
      <c r="F73" s="50"/>
      <c r="G73" s="51"/>
      <c r="H73" s="50"/>
      <c r="I73" s="51"/>
    </row>
    <row r="74" spans="1:11" x14ac:dyDescent="0.35">
      <c r="B74" s="5"/>
      <c r="D74" s="50"/>
      <c r="E74" s="50"/>
      <c r="F74" s="50"/>
      <c r="G74" s="51"/>
      <c r="H74" s="50"/>
      <c r="I74" s="51"/>
    </row>
    <row r="75" spans="1:11" x14ac:dyDescent="0.35">
      <c r="B75" s="5"/>
      <c r="D75" s="50"/>
      <c r="E75" s="50"/>
      <c r="F75" s="50"/>
      <c r="G75" s="51"/>
      <c r="H75" s="50"/>
      <c r="I75" s="50"/>
    </row>
    <row r="76" spans="1:11" x14ac:dyDescent="0.35">
      <c r="B76" s="5"/>
      <c r="D76" s="50"/>
      <c r="E76" s="50"/>
      <c r="F76" s="50"/>
      <c r="G76" s="50"/>
      <c r="H76" s="50"/>
      <c r="I76" s="50"/>
    </row>
    <row r="77" spans="1:11" x14ac:dyDescent="0.35">
      <c r="B77" s="5"/>
      <c r="D77" s="50"/>
      <c r="E77" s="50"/>
      <c r="F77" s="50"/>
      <c r="G77" s="51"/>
      <c r="H77" s="50"/>
      <c r="I77" s="51"/>
    </row>
    <row r="78" spans="1:11" x14ac:dyDescent="0.35">
      <c r="B78" s="5"/>
      <c r="D78" s="50"/>
      <c r="E78" s="50"/>
      <c r="F78" s="50"/>
      <c r="G78" s="51"/>
      <c r="H78" s="50"/>
      <c r="I78" s="51"/>
    </row>
    <row r="79" spans="1:11" x14ac:dyDescent="0.35">
      <c r="B79" s="5"/>
      <c r="D79" s="50"/>
      <c r="E79" s="50"/>
      <c r="F79" s="50"/>
      <c r="G79" s="51"/>
      <c r="H79" s="50"/>
      <c r="I79" s="51"/>
    </row>
    <row r="80" spans="1:11" x14ac:dyDescent="0.35">
      <c r="B80" s="5"/>
      <c r="D80" s="50"/>
      <c r="E80" s="50"/>
      <c r="F80" s="50"/>
      <c r="G80" s="51"/>
      <c r="H80" s="50"/>
      <c r="I80" s="51"/>
    </row>
    <row r="81" spans="2:11" x14ac:dyDescent="0.35">
      <c r="B81" s="5"/>
      <c r="D81" s="50"/>
      <c r="E81" s="50"/>
      <c r="F81" s="50"/>
      <c r="G81" s="51"/>
      <c r="H81" s="50"/>
      <c r="I81" s="50"/>
    </row>
    <row r="82" spans="2:11" x14ac:dyDescent="0.35">
      <c r="B82" s="5"/>
      <c r="D82" s="50"/>
      <c r="E82" s="50"/>
      <c r="F82" s="50"/>
      <c r="G82" s="50"/>
      <c r="H82" s="50"/>
      <c r="I82" s="50"/>
    </row>
    <row r="83" spans="2:11" x14ac:dyDescent="0.35">
      <c r="B83" s="5"/>
      <c r="D83" s="50"/>
      <c r="E83" s="50"/>
      <c r="F83" s="50"/>
      <c r="G83" s="51"/>
      <c r="H83" s="50"/>
      <c r="I83" s="51"/>
    </row>
    <row r="84" spans="2:11" x14ac:dyDescent="0.35">
      <c r="B84" s="5"/>
      <c r="D84" s="50"/>
      <c r="E84" s="50"/>
      <c r="F84" s="50"/>
      <c r="G84" s="51"/>
      <c r="H84" s="50"/>
      <c r="I84" s="51"/>
    </row>
    <row r="93" spans="2:11" x14ac:dyDescent="0.35">
      <c r="B93" s="25"/>
      <c r="C93" s="26"/>
      <c r="D93" s="26"/>
      <c r="E93" s="26"/>
      <c r="F93" s="26"/>
      <c r="G93" s="26"/>
      <c r="H93" s="26"/>
      <c r="I93" s="26"/>
      <c r="J93" s="26"/>
      <c r="K93" s="26"/>
    </row>
    <row r="94" spans="2:11" x14ac:dyDescent="0.35">
      <c r="B94" s="25"/>
      <c r="C94" s="26"/>
      <c r="D94" s="26"/>
      <c r="E94" s="26"/>
      <c r="F94" s="26"/>
      <c r="G94" s="26"/>
      <c r="H94" s="26"/>
      <c r="I94" s="26"/>
      <c r="J94" s="26"/>
      <c r="K94" s="26"/>
    </row>
    <row r="95" spans="2:11" x14ac:dyDescent="0.35">
      <c r="B95" s="25"/>
      <c r="C95" s="26"/>
      <c r="D95" s="26"/>
      <c r="E95" s="26"/>
      <c r="F95" s="26"/>
      <c r="G95" s="26"/>
      <c r="H95" s="26"/>
      <c r="I95" s="26"/>
      <c r="J95" s="26"/>
      <c r="K95" s="26"/>
    </row>
    <row r="96" spans="2:11" x14ac:dyDescent="0.35">
      <c r="B96" s="25"/>
    </row>
    <row r="97" spans="2:2" x14ac:dyDescent="0.35">
      <c r="B97" s="25"/>
    </row>
    <row r="98" spans="2:2" x14ac:dyDescent="0.35">
      <c r="B98" s="25"/>
    </row>
    <row r="99" spans="2:2" x14ac:dyDescent="0.35">
      <c r="B99" s="25"/>
    </row>
    <row r="100" spans="2:2" x14ac:dyDescent="0.35">
      <c r="B100" s="25"/>
    </row>
  </sheetData>
  <mergeCells count="4">
    <mergeCell ref="A1:K1"/>
    <mergeCell ref="A3:A23"/>
    <mergeCell ref="A24:A44"/>
    <mergeCell ref="A45:A65"/>
  </mergeCells>
  <pageMargins left="0.70866141732283472" right="0.70866141732283472" top="0.74803149606299213" bottom="0.74803149606299213" header="0.31496062992125984" footer="0.31496062992125984"/>
  <pageSetup paperSize="9" scale="50" orientation="landscape" r:id="rId1"/>
  <headerFooter scaleWithDoc="0" alignWithMargins="0">
    <oddHeader>&amp;C&amp;"Calibri,Regular"&amp;13SRAD Report No.2043 Transport Statistics Salford 2019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A1A39-DB65-4AAD-84A1-A5A1C6C829F8}">
  <sheetPr>
    <pageSetUpPr fitToPage="1"/>
  </sheetPr>
  <dimension ref="A1"/>
  <sheetViews>
    <sheetView zoomScaleNormal="100" zoomScalePageLayoutView="70" workbookViewId="0">
      <selection activeCell="R7" sqref="R7"/>
    </sheetView>
  </sheetViews>
  <sheetFormatPr defaultColWidth="9.1796875" defaultRowHeight="12.5" x14ac:dyDescent="0.25"/>
  <cols>
    <col min="1" max="1" width="3.7265625" style="1" customWidth="1"/>
    <col min="2" max="12" width="9.1796875" style="1"/>
    <col min="13" max="13" width="6.54296875" style="1" customWidth="1"/>
    <col min="14" max="25" width="9.1796875" style="1"/>
    <col min="26" max="26" width="6.54296875" style="1" customWidth="1"/>
    <col min="27" max="16384" width="9.1796875" style="1"/>
  </cols>
  <sheetData/>
  <pageMargins left="0" right="0" top="0.74803149606299213" bottom="0" header="0.31496062992125984" footer="0"/>
  <pageSetup paperSize="9" scale="97" orientation="landscape" r:id="rId1"/>
  <headerFooter scaleWithDoc="0" alignWithMargins="0">
    <oddHeader>&amp;C&amp;"Calibri,Regular"&amp;13SRAD Report No.2043 Transport Statistics Salford 2019</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7D5F7-CDE9-4776-937C-D93D52DD2759}">
  <sheetPr>
    <pageSetUpPr fitToPage="1"/>
  </sheetPr>
  <dimension ref="A1:P51"/>
  <sheetViews>
    <sheetView zoomScale="75" zoomScaleNormal="75" zoomScalePageLayoutView="65" workbookViewId="0">
      <selection sqref="A1:XFD1048576"/>
    </sheetView>
  </sheetViews>
  <sheetFormatPr defaultColWidth="9.1796875" defaultRowHeight="14.5" x14ac:dyDescent="0.35"/>
  <cols>
    <col min="1" max="1" width="7.1796875" style="159" customWidth="1"/>
    <col min="2" max="2" width="48.7265625" style="134" customWidth="1"/>
    <col min="3" max="3" width="6.453125" style="134" customWidth="1"/>
    <col min="4" max="4" width="5.81640625" style="134" customWidth="1"/>
    <col min="5" max="5" width="6.26953125" style="134" customWidth="1"/>
    <col min="6" max="6" width="6.7265625" style="134" customWidth="1"/>
    <col min="7" max="7" width="13.1796875" style="134" customWidth="1"/>
    <col min="8" max="8" width="14.7265625" style="134" customWidth="1"/>
    <col min="9" max="9" width="9.453125" style="134" customWidth="1"/>
    <col min="10" max="10" width="12.453125" style="134" customWidth="1"/>
    <col min="11" max="11" width="9.453125" style="134" customWidth="1"/>
    <col min="12" max="12" width="8.26953125" style="134" customWidth="1"/>
    <col min="13" max="13" width="15.453125" style="134" customWidth="1"/>
    <col min="14" max="14" width="27.7265625" style="134" customWidth="1"/>
    <col min="15" max="16384" width="9.1796875" style="134"/>
  </cols>
  <sheetData>
    <row r="1" spans="1:14" ht="15" thickTop="1" x14ac:dyDescent="0.35">
      <c r="A1" s="183" t="s">
        <v>72</v>
      </c>
      <c r="B1" s="184"/>
      <c r="C1" s="184"/>
      <c r="D1" s="184"/>
      <c r="E1" s="184"/>
      <c r="F1" s="184"/>
      <c r="G1" s="184"/>
      <c r="H1" s="184"/>
      <c r="I1" s="184"/>
      <c r="J1" s="184"/>
      <c r="K1" s="184"/>
      <c r="L1" s="184"/>
      <c r="M1" s="184"/>
      <c r="N1" s="185"/>
    </row>
    <row r="2" spans="1:14" x14ac:dyDescent="0.35">
      <c r="A2" s="135" t="s">
        <v>6</v>
      </c>
      <c r="B2" s="136" t="s">
        <v>7</v>
      </c>
      <c r="C2" s="137" t="s">
        <v>8</v>
      </c>
      <c r="D2" s="137" t="s">
        <v>9</v>
      </c>
      <c r="E2" s="137" t="s">
        <v>10</v>
      </c>
      <c r="F2" s="137" t="s">
        <v>11</v>
      </c>
      <c r="G2" s="138" t="s">
        <v>12</v>
      </c>
      <c r="H2" s="138" t="s">
        <v>13</v>
      </c>
      <c r="I2" s="138" t="s">
        <v>14</v>
      </c>
      <c r="J2" s="138" t="s">
        <v>15</v>
      </c>
      <c r="K2" s="138" t="s">
        <v>16</v>
      </c>
      <c r="L2" s="138" t="s">
        <v>17</v>
      </c>
      <c r="M2" s="138" t="s">
        <v>18</v>
      </c>
      <c r="N2" s="139" t="s">
        <v>19</v>
      </c>
    </row>
    <row r="3" spans="1:14" x14ac:dyDescent="0.35">
      <c r="A3" s="135">
        <v>85602</v>
      </c>
      <c r="B3" s="136" t="s">
        <v>20</v>
      </c>
      <c r="C3" s="140">
        <v>127</v>
      </c>
      <c r="D3" s="140">
        <v>21</v>
      </c>
      <c r="E3" s="140">
        <v>5</v>
      </c>
      <c r="F3" s="140">
        <v>42</v>
      </c>
      <c r="G3" s="140">
        <v>0</v>
      </c>
      <c r="H3" s="141">
        <v>1.2903225806451613</v>
      </c>
      <c r="I3" s="140">
        <v>163.87096774193549</v>
      </c>
      <c r="J3" s="136">
        <v>9</v>
      </c>
      <c r="K3" s="140">
        <v>224</v>
      </c>
      <c r="L3" s="136">
        <v>51</v>
      </c>
      <c r="M3" s="136" t="s">
        <v>21</v>
      </c>
      <c r="N3" s="142">
        <f>SUM(I3:M3)</f>
        <v>447.87096774193549</v>
      </c>
    </row>
    <row r="4" spans="1:14" x14ac:dyDescent="0.35">
      <c r="A4" s="135">
        <v>85608</v>
      </c>
      <c r="B4" s="136" t="s">
        <v>22</v>
      </c>
      <c r="C4" s="140" t="s">
        <v>21</v>
      </c>
      <c r="D4" s="140" t="s">
        <v>21</v>
      </c>
      <c r="E4" s="140" t="s">
        <v>21</v>
      </c>
      <c r="F4" s="140" t="s">
        <v>21</v>
      </c>
      <c r="G4" s="140" t="s">
        <v>21</v>
      </c>
      <c r="H4" s="141"/>
      <c r="I4" s="140"/>
      <c r="J4" s="136" t="s">
        <v>21</v>
      </c>
      <c r="K4" s="140" t="s">
        <v>21</v>
      </c>
      <c r="L4" s="136" t="s">
        <v>21</v>
      </c>
      <c r="M4" s="136">
        <v>81</v>
      </c>
      <c r="N4" s="142">
        <f t="shared" ref="N4:N22" si="0">SUM(I4:M4)</f>
        <v>81</v>
      </c>
    </row>
    <row r="5" spans="1:14" x14ac:dyDescent="0.35">
      <c r="A5" s="135">
        <v>85609</v>
      </c>
      <c r="B5" s="136" t="s">
        <v>23</v>
      </c>
      <c r="C5" s="140" t="s">
        <v>21</v>
      </c>
      <c r="D5" s="140" t="s">
        <v>21</v>
      </c>
      <c r="E5" s="140" t="s">
        <v>21</v>
      </c>
      <c r="F5" s="140" t="s">
        <v>21</v>
      </c>
      <c r="G5" s="140" t="s">
        <v>21</v>
      </c>
      <c r="H5" s="141"/>
      <c r="I5" s="140"/>
      <c r="J5" s="136">
        <v>7</v>
      </c>
      <c r="K5" s="140" t="s">
        <v>21</v>
      </c>
      <c r="L5" s="136">
        <v>219</v>
      </c>
      <c r="M5" s="136" t="s">
        <v>21</v>
      </c>
      <c r="N5" s="142">
        <f t="shared" si="0"/>
        <v>226</v>
      </c>
    </row>
    <row r="6" spans="1:14" x14ac:dyDescent="0.35">
      <c r="A6" s="135">
        <v>85610</v>
      </c>
      <c r="B6" s="136" t="s">
        <v>24</v>
      </c>
      <c r="C6" s="140">
        <v>37</v>
      </c>
      <c r="D6" s="140">
        <v>2</v>
      </c>
      <c r="E6" s="140">
        <v>1</v>
      </c>
      <c r="F6" s="140">
        <v>0</v>
      </c>
      <c r="G6" s="140">
        <v>0</v>
      </c>
      <c r="H6" s="162">
        <v>1.2105263157894737</v>
      </c>
      <c r="I6" s="140">
        <v>44.789473684210527</v>
      </c>
      <c r="J6" s="136">
        <v>0</v>
      </c>
      <c r="K6" s="140">
        <v>0</v>
      </c>
      <c r="L6" s="136">
        <v>1</v>
      </c>
      <c r="M6" s="136" t="s">
        <v>21</v>
      </c>
      <c r="N6" s="142">
        <f t="shared" si="0"/>
        <v>45.789473684210527</v>
      </c>
    </row>
    <row r="7" spans="1:14" x14ac:dyDescent="0.35">
      <c r="A7" s="135">
        <v>85611</v>
      </c>
      <c r="B7" s="136" t="s">
        <v>25</v>
      </c>
      <c r="C7" s="140">
        <v>442</v>
      </c>
      <c r="D7" s="140">
        <v>79</v>
      </c>
      <c r="E7" s="140">
        <v>22</v>
      </c>
      <c r="F7" s="140">
        <v>0</v>
      </c>
      <c r="G7" s="140">
        <v>0</v>
      </c>
      <c r="H7" s="141">
        <v>1.3613636363636363</v>
      </c>
      <c r="I7" s="140">
        <v>601.7227272727273</v>
      </c>
      <c r="J7" s="136">
        <v>1</v>
      </c>
      <c r="K7" s="140">
        <v>0</v>
      </c>
      <c r="L7" s="136">
        <v>50</v>
      </c>
      <c r="M7" s="136" t="s">
        <v>21</v>
      </c>
      <c r="N7" s="142">
        <f t="shared" si="0"/>
        <v>652.7227272727273</v>
      </c>
    </row>
    <row r="8" spans="1:14" x14ac:dyDescent="0.35">
      <c r="A8" s="135">
        <v>85612</v>
      </c>
      <c r="B8" s="136" t="s">
        <v>26</v>
      </c>
      <c r="C8" s="140">
        <v>109</v>
      </c>
      <c r="D8" s="140">
        <v>15</v>
      </c>
      <c r="E8" s="140">
        <v>5</v>
      </c>
      <c r="F8" s="140">
        <v>42</v>
      </c>
      <c r="G8" s="140">
        <v>0</v>
      </c>
      <c r="H8" s="144">
        <v>1.2607685092226539</v>
      </c>
      <c r="I8" s="140">
        <v>137.42376750526927</v>
      </c>
      <c r="J8" s="136">
        <v>14</v>
      </c>
      <c r="K8" s="140">
        <v>385</v>
      </c>
      <c r="L8" s="136">
        <v>379</v>
      </c>
      <c r="M8" s="136" t="s">
        <v>21</v>
      </c>
      <c r="N8" s="142">
        <f t="shared" si="0"/>
        <v>915.42376750526932</v>
      </c>
    </row>
    <row r="9" spans="1:14" x14ac:dyDescent="0.35">
      <c r="A9" s="135">
        <v>85613</v>
      </c>
      <c r="B9" s="136" t="s">
        <v>27</v>
      </c>
      <c r="C9" s="140">
        <v>438</v>
      </c>
      <c r="D9" s="140">
        <v>45</v>
      </c>
      <c r="E9" s="140">
        <v>14</v>
      </c>
      <c r="F9" s="140">
        <v>0</v>
      </c>
      <c r="G9" s="140">
        <v>0</v>
      </c>
      <c r="H9" s="141">
        <v>1.1549295774647887</v>
      </c>
      <c r="I9" s="140">
        <v>505.85915492957747</v>
      </c>
      <c r="J9" s="136">
        <v>5</v>
      </c>
      <c r="K9" s="140">
        <v>0</v>
      </c>
      <c r="L9" s="136">
        <v>21</v>
      </c>
      <c r="M9" s="136" t="s">
        <v>21</v>
      </c>
      <c r="N9" s="142">
        <f t="shared" si="0"/>
        <v>531.85915492957747</v>
      </c>
    </row>
    <row r="10" spans="1:14" x14ac:dyDescent="0.35">
      <c r="A10" s="135">
        <v>85614</v>
      </c>
      <c r="B10" s="136" t="s">
        <v>28</v>
      </c>
      <c r="C10" s="140" t="s">
        <v>21</v>
      </c>
      <c r="D10" s="140" t="s">
        <v>21</v>
      </c>
      <c r="E10" s="140" t="s">
        <v>21</v>
      </c>
      <c r="F10" s="140" t="s">
        <v>21</v>
      </c>
      <c r="G10" s="140" t="s">
        <v>21</v>
      </c>
      <c r="H10" s="140"/>
      <c r="I10" s="140"/>
      <c r="J10" s="140">
        <v>0</v>
      </c>
      <c r="K10" s="140" t="s">
        <v>21</v>
      </c>
      <c r="L10" s="140">
        <v>38</v>
      </c>
      <c r="M10" s="140" t="s">
        <v>21</v>
      </c>
      <c r="N10" s="142">
        <f t="shared" si="0"/>
        <v>38</v>
      </c>
    </row>
    <row r="11" spans="1:14" x14ac:dyDescent="0.35">
      <c r="A11" s="135">
        <v>85615</v>
      </c>
      <c r="B11" s="136" t="s">
        <v>29</v>
      </c>
      <c r="C11" s="140">
        <v>13</v>
      </c>
      <c r="D11" s="140">
        <v>0</v>
      </c>
      <c r="E11" s="140">
        <v>0</v>
      </c>
      <c r="F11" s="140">
        <v>0</v>
      </c>
      <c r="G11" s="140">
        <v>0</v>
      </c>
      <c r="H11" s="144">
        <v>1.2607685092226539</v>
      </c>
      <c r="I11" s="140">
        <v>16.389990619894501</v>
      </c>
      <c r="J11" s="140">
        <v>0</v>
      </c>
      <c r="K11" s="140">
        <v>0</v>
      </c>
      <c r="L11" s="140">
        <v>33</v>
      </c>
      <c r="M11" s="140" t="s">
        <v>21</v>
      </c>
      <c r="N11" s="142">
        <f t="shared" si="0"/>
        <v>49.389990619894505</v>
      </c>
    </row>
    <row r="12" spans="1:14" x14ac:dyDescent="0.35">
      <c r="A12" s="135">
        <v>85618</v>
      </c>
      <c r="B12" s="136" t="s">
        <v>25</v>
      </c>
      <c r="C12" s="140" t="s">
        <v>21</v>
      </c>
      <c r="D12" s="140" t="s">
        <v>21</v>
      </c>
      <c r="E12" s="140" t="s">
        <v>21</v>
      </c>
      <c r="F12" s="140" t="s">
        <v>21</v>
      </c>
      <c r="G12" s="140" t="s">
        <v>21</v>
      </c>
      <c r="H12" s="140"/>
      <c r="I12" s="140"/>
      <c r="J12" s="140">
        <v>1</v>
      </c>
      <c r="K12" s="140" t="s">
        <v>21</v>
      </c>
      <c r="L12" s="140">
        <v>20</v>
      </c>
      <c r="M12" s="140" t="s">
        <v>21</v>
      </c>
      <c r="N12" s="142">
        <f t="shared" si="0"/>
        <v>21</v>
      </c>
    </row>
    <row r="13" spans="1:14" x14ac:dyDescent="0.35">
      <c r="A13" s="135">
        <v>85619</v>
      </c>
      <c r="B13" s="136" t="s">
        <v>30</v>
      </c>
      <c r="C13" s="140" t="s">
        <v>21</v>
      </c>
      <c r="D13" s="140" t="s">
        <v>21</v>
      </c>
      <c r="E13" s="140" t="s">
        <v>21</v>
      </c>
      <c r="F13" s="140" t="s">
        <v>21</v>
      </c>
      <c r="G13" s="140" t="s">
        <v>21</v>
      </c>
      <c r="H13" s="140"/>
      <c r="I13" s="140"/>
      <c r="J13" s="140">
        <v>0</v>
      </c>
      <c r="K13" s="140" t="s">
        <v>21</v>
      </c>
      <c r="L13" s="140">
        <v>4</v>
      </c>
      <c r="M13" s="140" t="s">
        <v>21</v>
      </c>
      <c r="N13" s="142">
        <f t="shared" si="0"/>
        <v>4</v>
      </c>
    </row>
    <row r="14" spans="1:14" x14ac:dyDescent="0.35">
      <c r="A14" s="135">
        <v>85620</v>
      </c>
      <c r="B14" s="136" t="s">
        <v>31</v>
      </c>
      <c r="C14" s="140" t="s">
        <v>21</v>
      </c>
      <c r="D14" s="140" t="s">
        <v>21</v>
      </c>
      <c r="E14" s="140" t="s">
        <v>21</v>
      </c>
      <c r="F14" s="140" t="s">
        <v>21</v>
      </c>
      <c r="G14" s="145" t="s">
        <v>21</v>
      </c>
      <c r="H14" s="145"/>
      <c r="I14" s="140"/>
      <c r="J14" s="140">
        <v>0</v>
      </c>
      <c r="K14" s="140" t="s">
        <v>21</v>
      </c>
      <c r="L14" s="140">
        <v>0</v>
      </c>
      <c r="M14" s="140" t="s">
        <v>21</v>
      </c>
      <c r="N14" s="142">
        <f t="shared" si="0"/>
        <v>0</v>
      </c>
    </row>
    <row r="15" spans="1:14" x14ac:dyDescent="0.35">
      <c r="A15" s="135">
        <v>85621</v>
      </c>
      <c r="B15" s="136" t="s">
        <v>32</v>
      </c>
      <c r="C15" s="140" t="s">
        <v>21</v>
      </c>
      <c r="D15" s="140" t="s">
        <v>21</v>
      </c>
      <c r="E15" s="140" t="s">
        <v>21</v>
      </c>
      <c r="F15" s="140" t="s">
        <v>21</v>
      </c>
      <c r="G15" s="140" t="s">
        <v>21</v>
      </c>
      <c r="H15" s="140"/>
      <c r="I15" s="140"/>
      <c r="J15" s="140">
        <v>0</v>
      </c>
      <c r="K15" s="140" t="s">
        <v>21</v>
      </c>
      <c r="L15" s="140">
        <v>1</v>
      </c>
      <c r="M15" s="140" t="s">
        <v>21</v>
      </c>
      <c r="N15" s="142">
        <f t="shared" si="0"/>
        <v>1</v>
      </c>
    </row>
    <row r="16" spans="1:14" x14ac:dyDescent="0.35">
      <c r="A16" s="135">
        <v>85622</v>
      </c>
      <c r="B16" s="136" t="s">
        <v>33</v>
      </c>
      <c r="C16" s="140" t="s">
        <v>21</v>
      </c>
      <c r="D16" s="140" t="s">
        <v>21</v>
      </c>
      <c r="E16" s="140" t="s">
        <v>21</v>
      </c>
      <c r="F16" s="140" t="s">
        <v>21</v>
      </c>
      <c r="G16" s="140" t="s">
        <v>21</v>
      </c>
      <c r="H16" s="140"/>
      <c r="I16" s="140"/>
      <c r="J16" s="140" t="s">
        <v>21</v>
      </c>
      <c r="K16" s="140" t="s">
        <v>21</v>
      </c>
      <c r="L16" s="140" t="s">
        <v>21</v>
      </c>
      <c r="M16" s="140">
        <v>130</v>
      </c>
      <c r="N16" s="142">
        <f t="shared" si="0"/>
        <v>130</v>
      </c>
    </row>
    <row r="17" spans="1:16" x14ac:dyDescent="0.35">
      <c r="A17" s="135">
        <v>85623</v>
      </c>
      <c r="B17" s="136" t="s">
        <v>34</v>
      </c>
      <c r="C17" s="140" t="s">
        <v>21</v>
      </c>
      <c r="D17" s="140" t="s">
        <v>21</v>
      </c>
      <c r="E17" s="140" t="s">
        <v>21</v>
      </c>
      <c r="F17" s="140" t="s">
        <v>21</v>
      </c>
      <c r="G17" s="140" t="s">
        <v>21</v>
      </c>
      <c r="H17" s="141"/>
      <c r="I17" s="140"/>
      <c r="J17" s="136">
        <v>0</v>
      </c>
      <c r="K17" s="140" t="s">
        <v>21</v>
      </c>
      <c r="L17" s="136">
        <v>20</v>
      </c>
      <c r="M17" s="136" t="s">
        <v>21</v>
      </c>
      <c r="N17" s="142">
        <f t="shared" si="0"/>
        <v>20</v>
      </c>
    </row>
    <row r="18" spans="1:16" x14ac:dyDescent="0.35">
      <c r="A18" s="135">
        <v>85624</v>
      </c>
      <c r="B18" s="136" t="s">
        <v>35</v>
      </c>
      <c r="C18" s="140">
        <v>106</v>
      </c>
      <c r="D18" s="140">
        <v>4</v>
      </c>
      <c r="E18" s="140">
        <v>1</v>
      </c>
      <c r="F18" s="140">
        <v>0</v>
      </c>
      <c r="G18" s="140">
        <v>0</v>
      </c>
      <c r="H18" s="144">
        <v>1.2607685092226539</v>
      </c>
      <c r="I18" s="140">
        <v>133.64146197760132</v>
      </c>
      <c r="J18" s="136">
        <v>1</v>
      </c>
      <c r="K18" s="140">
        <v>0</v>
      </c>
      <c r="L18" s="136">
        <v>27</v>
      </c>
      <c r="M18" s="136" t="s">
        <v>21</v>
      </c>
      <c r="N18" s="142">
        <f t="shared" si="0"/>
        <v>161.64146197760132</v>
      </c>
    </row>
    <row r="19" spans="1:16" x14ac:dyDescent="0.35">
      <c r="A19" s="135">
        <v>85625</v>
      </c>
      <c r="B19" s="136" t="s">
        <v>36</v>
      </c>
      <c r="C19" s="140" t="s">
        <v>21</v>
      </c>
      <c r="D19" s="140" t="s">
        <v>21</v>
      </c>
      <c r="E19" s="140" t="s">
        <v>21</v>
      </c>
      <c r="F19" s="140" t="s">
        <v>21</v>
      </c>
      <c r="G19" s="140" t="s">
        <v>21</v>
      </c>
      <c r="H19" s="141"/>
      <c r="I19" s="140"/>
      <c r="J19" s="136">
        <v>0</v>
      </c>
      <c r="K19" s="140" t="s">
        <v>21</v>
      </c>
      <c r="L19" s="136">
        <v>7</v>
      </c>
      <c r="M19" s="136" t="s">
        <v>21</v>
      </c>
      <c r="N19" s="142">
        <f t="shared" si="0"/>
        <v>7</v>
      </c>
    </row>
    <row r="20" spans="1:16" x14ac:dyDescent="0.35">
      <c r="A20" s="135">
        <v>85626</v>
      </c>
      <c r="B20" s="136" t="s">
        <v>37</v>
      </c>
      <c r="C20" s="140" t="s">
        <v>21</v>
      </c>
      <c r="D20" s="140" t="s">
        <v>21</v>
      </c>
      <c r="E20" s="140" t="s">
        <v>21</v>
      </c>
      <c r="F20" s="140" t="s">
        <v>21</v>
      </c>
      <c r="G20" s="140" t="s">
        <v>21</v>
      </c>
      <c r="H20" s="141"/>
      <c r="I20" s="140"/>
      <c r="J20" s="136">
        <v>0</v>
      </c>
      <c r="K20" s="140" t="s">
        <v>21</v>
      </c>
      <c r="L20" s="136">
        <v>14</v>
      </c>
      <c r="M20" s="136" t="s">
        <v>21</v>
      </c>
      <c r="N20" s="142">
        <f t="shared" si="0"/>
        <v>14</v>
      </c>
    </row>
    <row r="21" spans="1:16" x14ac:dyDescent="0.35">
      <c r="A21" s="135">
        <v>85627</v>
      </c>
      <c r="B21" s="136" t="s">
        <v>38</v>
      </c>
      <c r="C21" s="140" t="s">
        <v>21</v>
      </c>
      <c r="D21" s="140" t="s">
        <v>21</v>
      </c>
      <c r="E21" s="140" t="s">
        <v>21</v>
      </c>
      <c r="F21" s="140" t="s">
        <v>21</v>
      </c>
      <c r="G21" s="140" t="s">
        <v>21</v>
      </c>
      <c r="H21" s="141"/>
      <c r="I21" s="140"/>
      <c r="J21" s="136">
        <v>1</v>
      </c>
      <c r="K21" s="140" t="s">
        <v>21</v>
      </c>
      <c r="L21" s="136">
        <v>6</v>
      </c>
      <c r="M21" s="136" t="s">
        <v>21</v>
      </c>
      <c r="N21" s="142">
        <f t="shared" si="0"/>
        <v>7</v>
      </c>
    </row>
    <row r="22" spans="1:16" x14ac:dyDescent="0.35">
      <c r="A22" s="146"/>
      <c r="B22" s="147" t="s">
        <v>39</v>
      </c>
      <c r="C22" s="148">
        <f>SUM(C3:C21)</f>
        <v>1272</v>
      </c>
      <c r="D22" s="148">
        <f>SUM(D3:D21)</f>
        <v>166</v>
      </c>
      <c r="E22" s="148">
        <f>SUM(E3:E21)</f>
        <v>48</v>
      </c>
      <c r="F22" s="148">
        <f>SUM(F3:F21)</f>
        <v>84</v>
      </c>
      <c r="G22" s="148">
        <f>SUM(G3:G21)</f>
        <v>0</v>
      </c>
      <c r="H22" s="148"/>
      <c r="I22" s="148">
        <f t="shared" ref="I22:M22" si="1">SUM(I3:I21)</f>
        <v>1603.6975437312158</v>
      </c>
      <c r="J22" s="148">
        <f t="shared" si="1"/>
        <v>39</v>
      </c>
      <c r="K22" s="148">
        <f t="shared" si="1"/>
        <v>609</v>
      </c>
      <c r="L22" s="148">
        <f t="shared" si="1"/>
        <v>891</v>
      </c>
      <c r="M22" s="148">
        <f t="shared" si="1"/>
        <v>211</v>
      </c>
      <c r="N22" s="149">
        <f t="shared" si="0"/>
        <v>3353.6975437312158</v>
      </c>
    </row>
    <row r="23" spans="1:16" ht="15" thickBot="1" x14ac:dyDescent="0.4">
      <c r="A23" s="150"/>
      <c r="B23" s="151"/>
      <c r="C23" s="152"/>
      <c r="D23" s="152"/>
      <c r="E23" s="152"/>
      <c r="F23" s="152"/>
      <c r="G23" s="153" t="s">
        <v>40</v>
      </c>
      <c r="H23" s="154">
        <v>1.2607685092226539</v>
      </c>
      <c r="I23" s="155">
        <f t="shared" ref="I23:N23" si="2">(I22/$N$22)</f>
        <v>0.47818788749416968</v>
      </c>
      <c r="J23" s="155">
        <f t="shared" si="2"/>
        <v>1.1628955650129932E-2</v>
      </c>
      <c r="K23" s="155">
        <f t="shared" si="2"/>
        <v>0.18159061515202896</v>
      </c>
      <c r="L23" s="155">
        <f t="shared" si="2"/>
        <v>0.26567690985296849</v>
      </c>
      <c r="M23" s="155">
        <f t="shared" si="2"/>
        <v>6.2915631850702966E-2</v>
      </c>
      <c r="N23" s="156">
        <f t="shared" si="2"/>
        <v>1</v>
      </c>
      <c r="P23" s="157"/>
    </row>
    <row r="24" spans="1:16" ht="15" thickTop="1" x14ac:dyDescent="0.35">
      <c r="A24" s="158" t="s">
        <v>73</v>
      </c>
    </row>
    <row r="25" spans="1:16" x14ac:dyDescent="0.35">
      <c r="A25" s="159" t="s">
        <v>74</v>
      </c>
    </row>
    <row r="26" spans="1:16" x14ac:dyDescent="0.35">
      <c r="A26" s="186" t="s">
        <v>89</v>
      </c>
      <c r="B26" s="187"/>
      <c r="C26" s="187"/>
      <c r="D26" s="187"/>
      <c r="E26" s="187"/>
      <c r="F26" s="187"/>
      <c r="G26" s="187"/>
      <c r="H26" s="187"/>
      <c r="I26" s="187"/>
      <c r="J26" s="187"/>
      <c r="K26" s="187"/>
      <c r="L26" s="187"/>
      <c r="M26" s="187"/>
      <c r="N26" s="187"/>
    </row>
    <row r="27" spans="1:16" x14ac:dyDescent="0.35">
      <c r="A27" s="187"/>
      <c r="B27" s="187"/>
      <c r="C27" s="187"/>
      <c r="D27" s="187"/>
      <c r="E27" s="187"/>
      <c r="F27" s="187"/>
      <c r="G27" s="187"/>
      <c r="H27" s="187"/>
      <c r="I27" s="187"/>
      <c r="J27" s="187"/>
      <c r="K27" s="187"/>
      <c r="L27" s="187"/>
      <c r="M27" s="187"/>
      <c r="N27" s="187"/>
    </row>
    <row r="28" spans="1:16" x14ac:dyDescent="0.35">
      <c r="A28" s="186" t="s">
        <v>90</v>
      </c>
      <c r="B28" s="187"/>
      <c r="C28" s="187"/>
      <c r="D28" s="187"/>
      <c r="E28" s="187"/>
      <c r="F28" s="187"/>
      <c r="G28" s="187"/>
      <c r="H28" s="187"/>
      <c r="I28" s="187"/>
      <c r="J28" s="187"/>
      <c r="K28" s="187"/>
      <c r="L28" s="187"/>
      <c r="M28" s="187"/>
      <c r="N28" s="187"/>
    </row>
    <row r="29" spans="1:16" x14ac:dyDescent="0.35">
      <c r="A29" s="187"/>
      <c r="B29" s="187"/>
      <c r="C29" s="187"/>
      <c r="D29" s="187"/>
      <c r="E29" s="187"/>
      <c r="F29" s="187"/>
      <c r="G29" s="187"/>
      <c r="H29" s="187"/>
      <c r="I29" s="187"/>
      <c r="J29" s="187"/>
      <c r="K29" s="187"/>
      <c r="L29" s="187"/>
      <c r="M29" s="187"/>
      <c r="N29" s="187"/>
    </row>
    <row r="31" spans="1:16" x14ac:dyDescent="0.35">
      <c r="A31" s="134"/>
      <c r="N31" s="143"/>
    </row>
    <row r="32" spans="1:16" x14ac:dyDescent="0.35">
      <c r="A32" s="134"/>
      <c r="N32" s="143"/>
    </row>
    <row r="33" spans="1:14" x14ac:dyDescent="0.35">
      <c r="A33" s="134"/>
      <c r="N33" s="143"/>
    </row>
    <row r="34" spans="1:14" x14ac:dyDescent="0.35">
      <c r="A34" s="134"/>
      <c r="N34" s="143"/>
    </row>
    <row r="35" spans="1:14" x14ac:dyDescent="0.35">
      <c r="A35" s="134"/>
      <c r="N35" s="143"/>
    </row>
    <row r="36" spans="1:14" x14ac:dyDescent="0.35">
      <c r="A36" s="134"/>
      <c r="N36" s="143"/>
    </row>
    <row r="37" spans="1:14" x14ac:dyDescent="0.35">
      <c r="A37" s="134"/>
      <c r="N37" s="143"/>
    </row>
    <row r="38" spans="1:14" x14ac:dyDescent="0.35">
      <c r="A38" s="134"/>
      <c r="N38" s="143"/>
    </row>
    <row r="39" spans="1:14" x14ac:dyDescent="0.35">
      <c r="A39" s="134"/>
      <c r="N39" s="143"/>
    </row>
    <row r="40" spans="1:14" x14ac:dyDescent="0.35">
      <c r="A40" s="134"/>
      <c r="N40" s="143"/>
    </row>
    <row r="41" spans="1:14" x14ac:dyDescent="0.35">
      <c r="A41" s="134"/>
      <c r="N41" s="143"/>
    </row>
    <row r="42" spans="1:14" x14ac:dyDescent="0.35">
      <c r="A42" s="134"/>
      <c r="N42" s="143"/>
    </row>
    <row r="43" spans="1:14" x14ac:dyDescent="0.35">
      <c r="A43" s="134"/>
      <c r="N43" s="143"/>
    </row>
    <row r="44" spans="1:14" x14ac:dyDescent="0.35">
      <c r="A44" s="134"/>
      <c r="N44" s="143"/>
    </row>
    <row r="45" spans="1:14" x14ac:dyDescent="0.35">
      <c r="A45" s="134"/>
      <c r="N45" s="143"/>
    </row>
    <row r="46" spans="1:14" x14ac:dyDescent="0.35">
      <c r="A46" s="134"/>
      <c r="N46" s="143"/>
    </row>
    <row r="47" spans="1:14" x14ac:dyDescent="0.35">
      <c r="A47" s="134"/>
      <c r="N47" s="143"/>
    </row>
    <row r="48" spans="1:14" x14ac:dyDescent="0.35">
      <c r="A48" s="134"/>
      <c r="N48" s="143"/>
    </row>
    <row r="49" spans="1:14" x14ac:dyDescent="0.35">
      <c r="A49" s="134"/>
      <c r="N49" s="143"/>
    </row>
    <row r="50" spans="1:14" x14ac:dyDescent="0.35">
      <c r="A50" s="134"/>
      <c r="N50" s="143"/>
    </row>
    <row r="51" spans="1:14" x14ac:dyDescent="0.35">
      <c r="A51" s="134"/>
      <c r="H51" s="160"/>
      <c r="I51" s="161"/>
      <c r="J51" s="161"/>
      <c r="K51" s="161"/>
      <c r="L51" s="161"/>
      <c r="M51" s="161"/>
    </row>
  </sheetData>
  <mergeCells count="3">
    <mergeCell ref="A1:N1"/>
    <mergeCell ref="A26:N27"/>
    <mergeCell ref="A28:N29"/>
  </mergeCells>
  <pageMargins left="0.70866141732283472" right="0.70866141732283472" top="0.74803149606299213" bottom="0.74803149606299213" header="0.31496062992125984" footer="0.31496062992125984"/>
  <pageSetup paperSize="9" scale="69" orientation="landscape" r:id="rId1"/>
  <headerFooter scaleWithDoc="0" alignWithMargins="0">
    <oddHeader>&amp;C&amp;"Calibri,Regular"&amp;13SRAD Report No.2043 Transport Statistics Salford 2019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F04F-57B7-40F6-B755-FACC61626B39}">
  <sheetPr>
    <pageSetUpPr fitToPage="1"/>
  </sheetPr>
  <dimension ref="A1:P51"/>
  <sheetViews>
    <sheetView zoomScale="75" zoomScaleNormal="75" zoomScalePageLayoutView="65" workbookViewId="0">
      <selection sqref="A1:XFD1048576"/>
    </sheetView>
  </sheetViews>
  <sheetFormatPr defaultColWidth="9.1796875" defaultRowHeight="14.5" x14ac:dyDescent="0.35"/>
  <cols>
    <col min="1" max="1" width="7.1796875" style="159" customWidth="1"/>
    <col min="2" max="2" width="48.7265625" style="134" customWidth="1"/>
    <col min="3" max="3" width="6.453125" style="134" customWidth="1"/>
    <col min="4" max="4" width="5.81640625" style="134" customWidth="1"/>
    <col min="5" max="5" width="6.26953125" style="134" customWidth="1"/>
    <col min="6" max="6" width="6.7265625" style="134" customWidth="1"/>
    <col min="7" max="7" width="13.1796875" style="134" customWidth="1"/>
    <col min="8" max="8" width="14.7265625" style="134" customWidth="1"/>
    <col min="9" max="9" width="9.453125" style="134" customWidth="1"/>
    <col min="10" max="10" width="12.453125" style="134" customWidth="1"/>
    <col min="11" max="11" width="9.453125" style="134" customWidth="1"/>
    <col min="12" max="12" width="8.26953125" style="134" customWidth="1"/>
    <col min="13" max="13" width="15.54296875" style="134" customWidth="1"/>
    <col min="14" max="14" width="27.7265625" style="134" customWidth="1"/>
    <col min="15" max="16384" width="9.1796875" style="134"/>
  </cols>
  <sheetData>
    <row r="1" spans="1:15" ht="15" thickTop="1" x14ac:dyDescent="0.35">
      <c r="A1" s="183" t="s">
        <v>75</v>
      </c>
      <c r="B1" s="184"/>
      <c r="C1" s="184"/>
      <c r="D1" s="184"/>
      <c r="E1" s="184"/>
      <c r="F1" s="184"/>
      <c r="G1" s="184"/>
      <c r="H1" s="184"/>
      <c r="I1" s="184"/>
      <c r="J1" s="184"/>
      <c r="K1" s="184"/>
      <c r="L1" s="184"/>
      <c r="M1" s="184"/>
      <c r="N1" s="185"/>
    </row>
    <row r="2" spans="1:15" x14ac:dyDescent="0.35">
      <c r="A2" s="135" t="s">
        <v>6</v>
      </c>
      <c r="B2" s="136" t="s">
        <v>7</v>
      </c>
      <c r="C2" s="137" t="s">
        <v>8</v>
      </c>
      <c r="D2" s="137" t="s">
        <v>9</v>
      </c>
      <c r="E2" s="137" t="s">
        <v>10</v>
      </c>
      <c r="F2" s="137" t="s">
        <v>11</v>
      </c>
      <c r="G2" s="138" t="s">
        <v>12</v>
      </c>
      <c r="H2" s="138" t="s">
        <v>13</v>
      </c>
      <c r="I2" s="138" t="s">
        <v>14</v>
      </c>
      <c r="J2" s="138" t="s">
        <v>15</v>
      </c>
      <c r="K2" s="138" t="s">
        <v>16</v>
      </c>
      <c r="L2" s="138" t="s">
        <v>17</v>
      </c>
      <c r="M2" s="138" t="s">
        <v>18</v>
      </c>
      <c r="N2" s="139" t="s">
        <v>19</v>
      </c>
    </row>
    <row r="3" spans="1:15" x14ac:dyDescent="0.35">
      <c r="A3" s="135">
        <v>85602</v>
      </c>
      <c r="B3" s="136" t="s">
        <v>20</v>
      </c>
      <c r="C3" s="140">
        <v>134</v>
      </c>
      <c r="D3" s="140">
        <v>24</v>
      </c>
      <c r="E3" s="140">
        <v>5</v>
      </c>
      <c r="F3" s="140">
        <v>62</v>
      </c>
      <c r="G3" s="140">
        <v>1</v>
      </c>
      <c r="H3" s="162">
        <v>1.3769230769230769</v>
      </c>
      <c r="I3" s="163">
        <v>184.50769230769231</v>
      </c>
      <c r="J3" s="164">
        <v>2</v>
      </c>
      <c r="K3" s="163">
        <v>483</v>
      </c>
      <c r="L3" s="164">
        <v>67</v>
      </c>
      <c r="M3" s="164" t="s">
        <v>21</v>
      </c>
      <c r="N3" s="165">
        <v>736.50769230769231</v>
      </c>
      <c r="O3" s="143"/>
    </row>
    <row r="4" spans="1:15" x14ac:dyDescent="0.35">
      <c r="A4" s="135">
        <v>85608</v>
      </c>
      <c r="B4" s="136" t="s">
        <v>22</v>
      </c>
      <c r="C4" s="140" t="s">
        <v>21</v>
      </c>
      <c r="D4" s="140" t="s">
        <v>21</v>
      </c>
      <c r="E4" s="140" t="s">
        <v>21</v>
      </c>
      <c r="F4" s="140" t="s">
        <v>21</v>
      </c>
      <c r="G4" s="140" t="s">
        <v>21</v>
      </c>
      <c r="H4" s="141"/>
      <c r="I4" s="163"/>
      <c r="J4" s="164" t="s">
        <v>21</v>
      </c>
      <c r="K4" s="163" t="s">
        <v>21</v>
      </c>
      <c r="L4" s="164" t="s">
        <v>21</v>
      </c>
      <c r="M4" s="164">
        <v>18</v>
      </c>
      <c r="N4" s="165">
        <v>18</v>
      </c>
      <c r="O4" s="143"/>
    </row>
    <row r="5" spans="1:15" x14ac:dyDescent="0.35">
      <c r="A5" s="135">
        <v>85609</v>
      </c>
      <c r="B5" s="136" t="s">
        <v>23</v>
      </c>
      <c r="C5" s="140" t="s">
        <v>21</v>
      </c>
      <c r="D5" s="140" t="s">
        <v>21</v>
      </c>
      <c r="E5" s="140" t="s">
        <v>21</v>
      </c>
      <c r="F5" s="140" t="s">
        <v>21</v>
      </c>
      <c r="G5" s="140" t="s">
        <v>21</v>
      </c>
      <c r="H5" s="141"/>
      <c r="I5" s="163"/>
      <c r="J5" s="164">
        <v>2</v>
      </c>
      <c r="K5" s="163" t="s">
        <v>21</v>
      </c>
      <c r="L5" s="164">
        <v>101</v>
      </c>
      <c r="M5" s="164" t="s">
        <v>21</v>
      </c>
      <c r="N5" s="165">
        <v>103</v>
      </c>
      <c r="O5" s="143"/>
    </row>
    <row r="6" spans="1:15" x14ac:dyDescent="0.35">
      <c r="A6" s="135">
        <v>85610</v>
      </c>
      <c r="B6" s="136" t="s">
        <v>24</v>
      </c>
      <c r="C6" s="140">
        <v>34</v>
      </c>
      <c r="D6" s="140">
        <v>5</v>
      </c>
      <c r="E6" s="140">
        <v>2</v>
      </c>
      <c r="F6" s="140">
        <v>0</v>
      </c>
      <c r="G6" s="140">
        <v>0</v>
      </c>
      <c r="H6" s="162">
        <v>1.3823529411764706</v>
      </c>
      <c r="I6" s="163">
        <v>47</v>
      </c>
      <c r="J6" s="164">
        <v>0</v>
      </c>
      <c r="K6" s="163">
        <v>0</v>
      </c>
      <c r="L6" s="164">
        <v>4</v>
      </c>
      <c r="M6" s="164" t="s">
        <v>21</v>
      </c>
      <c r="N6" s="165">
        <v>51</v>
      </c>
      <c r="O6" s="143"/>
    </row>
    <row r="7" spans="1:15" x14ac:dyDescent="0.35">
      <c r="A7" s="135">
        <v>85611</v>
      </c>
      <c r="B7" s="136" t="s">
        <v>25</v>
      </c>
      <c r="C7" s="140">
        <v>810</v>
      </c>
      <c r="D7" s="140">
        <v>71</v>
      </c>
      <c r="E7" s="140">
        <v>18</v>
      </c>
      <c r="F7" s="140">
        <v>0</v>
      </c>
      <c r="G7" s="140">
        <v>1</v>
      </c>
      <c r="H7" s="141">
        <v>1.3661270236612701</v>
      </c>
      <c r="I7" s="163">
        <v>1106.5628891656288</v>
      </c>
      <c r="J7" s="164">
        <v>0</v>
      </c>
      <c r="K7" s="163">
        <v>0</v>
      </c>
      <c r="L7" s="164">
        <v>27</v>
      </c>
      <c r="M7" s="164" t="s">
        <v>21</v>
      </c>
      <c r="N7" s="165">
        <v>1133.5628891656288</v>
      </c>
      <c r="O7" s="143"/>
    </row>
    <row r="8" spans="1:15" x14ac:dyDescent="0.35">
      <c r="A8" s="135">
        <v>85612</v>
      </c>
      <c r="B8" s="136" t="s">
        <v>26</v>
      </c>
      <c r="C8" s="140">
        <v>123</v>
      </c>
      <c r="D8" s="140">
        <v>11</v>
      </c>
      <c r="E8" s="140">
        <v>5</v>
      </c>
      <c r="F8" s="140">
        <v>42</v>
      </c>
      <c r="G8" s="140">
        <v>0</v>
      </c>
      <c r="H8" s="144">
        <f>H23</f>
        <v>1.3585040642663411</v>
      </c>
      <c r="I8" s="163">
        <v>167.09599990475996</v>
      </c>
      <c r="J8" s="164">
        <v>8</v>
      </c>
      <c r="K8" s="163">
        <v>287</v>
      </c>
      <c r="L8" s="164">
        <v>543</v>
      </c>
      <c r="M8" s="164" t="s">
        <v>21</v>
      </c>
      <c r="N8" s="165">
        <v>1005.09599990476</v>
      </c>
      <c r="O8" s="143"/>
    </row>
    <row r="9" spans="1:15" x14ac:dyDescent="0.35">
      <c r="A9" s="135">
        <v>85613</v>
      </c>
      <c r="B9" s="136" t="s">
        <v>27</v>
      </c>
      <c r="C9" s="140">
        <v>254</v>
      </c>
      <c r="D9" s="140">
        <v>31</v>
      </c>
      <c r="E9" s="140">
        <v>10</v>
      </c>
      <c r="F9" s="140">
        <v>1</v>
      </c>
      <c r="G9" s="140">
        <v>0</v>
      </c>
      <c r="H9" s="166">
        <v>1.321285140562249</v>
      </c>
      <c r="I9" s="163">
        <v>335.60642570281124</v>
      </c>
      <c r="J9" s="164">
        <v>0</v>
      </c>
      <c r="K9" s="163">
        <v>7.4038461538461542</v>
      </c>
      <c r="L9" s="164">
        <v>38</v>
      </c>
      <c r="M9" s="164" t="s">
        <v>21</v>
      </c>
      <c r="N9" s="165">
        <v>381.01027185665737</v>
      </c>
      <c r="O9" s="143"/>
    </row>
    <row r="10" spans="1:15" x14ac:dyDescent="0.35">
      <c r="A10" s="135">
        <v>85614</v>
      </c>
      <c r="B10" s="136" t="s">
        <v>28</v>
      </c>
      <c r="C10" s="140" t="s">
        <v>21</v>
      </c>
      <c r="D10" s="140" t="s">
        <v>21</v>
      </c>
      <c r="E10" s="140" t="s">
        <v>21</v>
      </c>
      <c r="F10" s="140" t="s">
        <v>21</v>
      </c>
      <c r="G10" s="140" t="s">
        <v>21</v>
      </c>
      <c r="H10" s="140"/>
      <c r="I10" s="163"/>
      <c r="J10" s="163">
        <v>0</v>
      </c>
      <c r="K10" s="163" t="s">
        <v>21</v>
      </c>
      <c r="L10" s="163">
        <v>140</v>
      </c>
      <c r="M10" s="163" t="s">
        <v>21</v>
      </c>
      <c r="N10" s="165">
        <v>140</v>
      </c>
      <c r="O10" s="143"/>
    </row>
    <row r="11" spans="1:15" x14ac:dyDescent="0.35">
      <c r="A11" s="135">
        <v>85615</v>
      </c>
      <c r="B11" s="136" t="s">
        <v>29</v>
      </c>
      <c r="C11" s="140">
        <v>9</v>
      </c>
      <c r="D11" s="140">
        <v>3</v>
      </c>
      <c r="E11" s="140">
        <v>0</v>
      </c>
      <c r="F11" s="140">
        <v>0</v>
      </c>
      <c r="G11" s="140">
        <v>0</v>
      </c>
      <c r="H11" s="144">
        <f>H23</f>
        <v>1.3585040642663411</v>
      </c>
      <c r="I11" s="163">
        <v>12.22653657839707</v>
      </c>
      <c r="J11" s="163">
        <v>0</v>
      </c>
      <c r="K11" s="163">
        <v>0</v>
      </c>
      <c r="L11" s="163">
        <v>21</v>
      </c>
      <c r="M11" s="163" t="s">
        <v>21</v>
      </c>
      <c r="N11" s="165">
        <v>33.226536578397074</v>
      </c>
      <c r="O11" s="143"/>
    </row>
    <row r="12" spans="1:15" x14ac:dyDescent="0.35">
      <c r="A12" s="135">
        <v>85618</v>
      </c>
      <c r="B12" s="136" t="s">
        <v>25</v>
      </c>
      <c r="C12" s="140" t="s">
        <v>21</v>
      </c>
      <c r="D12" s="140" t="s">
        <v>21</v>
      </c>
      <c r="E12" s="140" t="s">
        <v>21</v>
      </c>
      <c r="F12" s="140" t="s">
        <v>21</v>
      </c>
      <c r="G12" s="140" t="s">
        <v>21</v>
      </c>
      <c r="H12" s="167"/>
      <c r="I12" s="163"/>
      <c r="J12" s="163">
        <v>2</v>
      </c>
      <c r="K12" s="163" t="s">
        <v>21</v>
      </c>
      <c r="L12" s="163">
        <v>22</v>
      </c>
      <c r="M12" s="163" t="s">
        <v>21</v>
      </c>
      <c r="N12" s="165">
        <v>24</v>
      </c>
      <c r="O12" s="143"/>
    </row>
    <row r="13" spans="1:15" x14ac:dyDescent="0.35">
      <c r="A13" s="135">
        <v>85619</v>
      </c>
      <c r="B13" s="136" t="s">
        <v>30</v>
      </c>
      <c r="C13" s="140" t="s">
        <v>21</v>
      </c>
      <c r="D13" s="140" t="s">
        <v>21</v>
      </c>
      <c r="E13" s="140" t="s">
        <v>21</v>
      </c>
      <c r="F13" s="140" t="s">
        <v>21</v>
      </c>
      <c r="G13" s="140" t="s">
        <v>21</v>
      </c>
      <c r="H13" s="140"/>
      <c r="I13" s="163"/>
      <c r="J13" s="163">
        <v>0</v>
      </c>
      <c r="K13" s="163" t="s">
        <v>21</v>
      </c>
      <c r="L13" s="163">
        <v>2</v>
      </c>
      <c r="M13" s="163" t="s">
        <v>21</v>
      </c>
      <c r="N13" s="165">
        <v>2</v>
      </c>
      <c r="O13" s="143"/>
    </row>
    <row r="14" spans="1:15" x14ac:dyDescent="0.35">
      <c r="A14" s="135">
        <v>85620</v>
      </c>
      <c r="B14" s="136" t="s">
        <v>31</v>
      </c>
      <c r="C14" s="140" t="s">
        <v>21</v>
      </c>
      <c r="D14" s="140" t="s">
        <v>21</v>
      </c>
      <c r="E14" s="140" t="s">
        <v>21</v>
      </c>
      <c r="F14" s="140" t="s">
        <v>21</v>
      </c>
      <c r="G14" s="145" t="s">
        <v>21</v>
      </c>
      <c r="H14" s="145"/>
      <c r="I14" s="163"/>
      <c r="J14" s="163">
        <v>0</v>
      </c>
      <c r="K14" s="163" t="s">
        <v>21</v>
      </c>
      <c r="L14" s="163">
        <v>0</v>
      </c>
      <c r="M14" s="163" t="s">
        <v>21</v>
      </c>
      <c r="N14" s="165">
        <v>0</v>
      </c>
      <c r="O14" s="143"/>
    </row>
    <row r="15" spans="1:15" x14ac:dyDescent="0.35">
      <c r="A15" s="135">
        <v>85621</v>
      </c>
      <c r="B15" s="136" t="s">
        <v>32</v>
      </c>
      <c r="C15" s="140" t="s">
        <v>21</v>
      </c>
      <c r="D15" s="140" t="s">
        <v>21</v>
      </c>
      <c r="E15" s="140" t="s">
        <v>21</v>
      </c>
      <c r="F15" s="140" t="s">
        <v>21</v>
      </c>
      <c r="G15" s="140" t="s">
        <v>21</v>
      </c>
      <c r="H15" s="140"/>
      <c r="I15" s="163"/>
      <c r="J15" s="163">
        <v>0</v>
      </c>
      <c r="K15" s="163" t="s">
        <v>21</v>
      </c>
      <c r="L15" s="163">
        <v>0</v>
      </c>
      <c r="M15" s="163" t="s">
        <v>21</v>
      </c>
      <c r="N15" s="165">
        <v>0</v>
      </c>
      <c r="O15" s="143"/>
    </row>
    <row r="16" spans="1:15" x14ac:dyDescent="0.35">
      <c r="A16" s="135">
        <v>85622</v>
      </c>
      <c r="B16" s="136" t="s">
        <v>33</v>
      </c>
      <c r="C16" s="140" t="s">
        <v>21</v>
      </c>
      <c r="D16" s="140" t="s">
        <v>21</v>
      </c>
      <c r="E16" s="140" t="s">
        <v>21</v>
      </c>
      <c r="F16" s="140" t="s">
        <v>21</v>
      </c>
      <c r="G16" s="140" t="s">
        <v>21</v>
      </c>
      <c r="H16" s="140"/>
      <c r="I16" s="163"/>
      <c r="J16" s="163" t="s">
        <v>21</v>
      </c>
      <c r="K16" s="163" t="s">
        <v>21</v>
      </c>
      <c r="L16" s="163" t="s">
        <v>21</v>
      </c>
      <c r="M16" s="163">
        <v>90</v>
      </c>
      <c r="N16" s="165">
        <v>90</v>
      </c>
      <c r="O16" s="143"/>
    </row>
    <row r="17" spans="1:16" x14ac:dyDescent="0.35">
      <c r="A17" s="135">
        <v>85623</v>
      </c>
      <c r="B17" s="136" t="s">
        <v>34</v>
      </c>
      <c r="C17" s="140" t="s">
        <v>21</v>
      </c>
      <c r="D17" s="140" t="s">
        <v>21</v>
      </c>
      <c r="E17" s="140" t="s">
        <v>21</v>
      </c>
      <c r="F17" s="140" t="s">
        <v>21</v>
      </c>
      <c r="G17" s="140" t="s">
        <v>21</v>
      </c>
      <c r="H17" s="141"/>
      <c r="I17" s="163"/>
      <c r="J17" s="164">
        <v>1</v>
      </c>
      <c r="K17" s="163" t="s">
        <v>21</v>
      </c>
      <c r="L17" s="164">
        <v>85</v>
      </c>
      <c r="M17" s="164" t="s">
        <v>21</v>
      </c>
      <c r="N17" s="165">
        <v>86</v>
      </c>
      <c r="O17" s="143"/>
    </row>
    <row r="18" spans="1:16" x14ac:dyDescent="0.35">
      <c r="A18" s="135">
        <v>85624</v>
      </c>
      <c r="B18" s="136" t="s">
        <v>35</v>
      </c>
      <c r="C18" s="140">
        <v>252</v>
      </c>
      <c r="D18" s="140">
        <v>9</v>
      </c>
      <c r="E18" s="140">
        <v>1</v>
      </c>
      <c r="F18" s="140">
        <v>0</v>
      </c>
      <c r="G18" s="140">
        <v>1</v>
      </c>
      <c r="H18" s="144">
        <f>H23</f>
        <v>1.3585040642663411</v>
      </c>
      <c r="I18" s="163">
        <v>342.34302419511795</v>
      </c>
      <c r="J18" s="164">
        <v>3</v>
      </c>
      <c r="K18" s="163">
        <v>0</v>
      </c>
      <c r="L18" s="164">
        <v>127</v>
      </c>
      <c r="M18" s="164" t="s">
        <v>21</v>
      </c>
      <c r="N18" s="165">
        <v>472.34302419511795</v>
      </c>
      <c r="O18" s="143"/>
    </row>
    <row r="19" spans="1:16" x14ac:dyDescent="0.35">
      <c r="A19" s="135">
        <v>85625</v>
      </c>
      <c r="B19" s="136" t="s">
        <v>36</v>
      </c>
      <c r="C19" s="140" t="s">
        <v>21</v>
      </c>
      <c r="D19" s="140" t="s">
        <v>21</v>
      </c>
      <c r="E19" s="140" t="s">
        <v>21</v>
      </c>
      <c r="F19" s="140" t="s">
        <v>21</v>
      </c>
      <c r="G19" s="140" t="s">
        <v>21</v>
      </c>
      <c r="H19" s="166"/>
      <c r="I19" s="163"/>
      <c r="J19" s="164">
        <v>0</v>
      </c>
      <c r="K19" s="163" t="s">
        <v>21</v>
      </c>
      <c r="L19" s="164">
        <v>6</v>
      </c>
      <c r="M19" s="164" t="s">
        <v>21</v>
      </c>
      <c r="N19" s="165">
        <v>6</v>
      </c>
      <c r="O19" s="143"/>
    </row>
    <row r="20" spans="1:16" x14ac:dyDescent="0.35">
      <c r="A20" s="135">
        <v>85626</v>
      </c>
      <c r="B20" s="136" t="s">
        <v>37</v>
      </c>
      <c r="C20" s="140" t="s">
        <v>21</v>
      </c>
      <c r="D20" s="140" t="s">
        <v>21</v>
      </c>
      <c r="E20" s="140" t="s">
        <v>21</v>
      </c>
      <c r="F20" s="140" t="s">
        <v>21</v>
      </c>
      <c r="G20" s="140" t="s">
        <v>21</v>
      </c>
      <c r="H20" s="141"/>
      <c r="I20" s="163"/>
      <c r="J20" s="164">
        <v>0</v>
      </c>
      <c r="K20" s="163" t="s">
        <v>21</v>
      </c>
      <c r="L20" s="164">
        <v>5</v>
      </c>
      <c r="M20" s="164" t="s">
        <v>21</v>
      </c>
      <c r="N20" s="165">
        <v>5</v>
      </c>
      <c r="O20" s="143"/>
    </row>
    <row r="21" spans="1:16" x14ac:dyDescent="0.35">
      <c r="A21" s="135">
        <v>85627</v>
      </c>
      <c r="B21" s="136" t="s">
        <v>38</v>
      </c>
      <c r="C21" s="140" t="s">
        <v>21</v>
      </c>
      <c r="D21" s="140" t="s">
        <v>21</v>
      </c>
      <c r="E21" s="140" t="s">
        <v>21</v>
      </c>
      <c r="F21" s="140" t="s">
        <v>21</v>
      </c>
      <c r="G21" s="140" t="s">
        <v>21</v>
      </c>
      <c r="H21" s="141"/>
      <c r="I21" s="163"/>
      <c r="J21" s="164">
        <v>3</v>
      </c>
      <c r="K21" s="163" t="s">
        <v>21</v>
      </c>
      <c r="L21" s="164">
        <v>8</v>
      </c>
      <c r="M21" s="164" t="s">
        <v>21</v>
      </c>
      <c r="N21" s="165">
        <v>11</v>
      </c>
      <c r="O21" s="143"/>
    </row>
    <row r="22" spans="1:16" x14ac:dyDescent="0.35">
      <c r="A22" s="146"/>
      <c r="B22" s="147" t="s">
        <v>39</v>
      </c>
      <c r="C22" s="148">
        <f>SUM(C3:C21)</f>
        <v>1616</v>
      </c>
      <c r="D22" s="148">
        <f>SUM(D3:D21)</f>
        <v>154</v>
      </c>
      <c r="E22" s="148">
        <f>SUM(E3:E21)</f>
        <v>41</v>
      </c>
      <c r="F22" s="148">
        <f>SUM(F3:F21)</f>
        <v>105</v>
      </c>
      <c r="G22" s="148">
        <f>SUM(G3:G21)</f>
        <v>3</v>
      </c>
      <c r="H22" s="148"/>
      <c r="I22" s="168">
        <f t="shared" ref="I22:N22" si="0">SUM(I3:I21)</f>
        <v>2195.3425678544072</v>
      </c>
      <c r="J22" s="168">
        <f t="shared" si="0"/>
        <v>21</v>
      </c>
      <c r="K22" s="168">
        <f t="shared" si="0"/>
        <v>777.40384615384619</v>
      </c>
      <c r="L22" s="168">
        <f t="shared" si="0"/>
        <v>1196</v>
      </c>
      <c r="M22" s="168">
        <f t="shared" si="0"/>
        <v>108</v>
      </c>
      <c r="N22" s="169">
        <f t="shared" si="0"/>
        <v>4297.7464140082529</v>
      </c>
      <c r="O22" s="143"/>
    </row>
    <row r="23" spans="1:16" ht="15" thickBot="1" x14ac:dyDescent="0.4">
      <c r="A23" s="150"/>
      <c r="B23" s="151"/>
      <c r="C23" s="152"/>
      <c r="D23" s="152"/>
      <c r="E23" s="152"/>
      <c r="F23" s="152"/>
      <c r="G23" s="153" t="s">
        <v>40</v>
      </c>
      <c r="H23" s="154">
        <v>1.3585040642663411</v>
      </c>
      <c r="I23" s="170">
        <f t="shared" ref="I23:N23" si="1">(I22/$N$22)</f>
        <v>0.51081249482259272</v>
      </c>
      <c r="J23" s="170">
        <f t="shared" si="1"/>
        <v>4.8862817805051806E-3</v>
      </c>
      <c r="K23" s="170">
        <f t="shared" si="1"/>
        <v>0.18088639283600907</v>
      </c>
      <c r="L23" s="170">
        <f t="shared" si="1"/>
        <v>0.27828538140400932</v>
      </c>
      <c r="M23" s="170">
        <f t="shared" si="1"/>
        <v>2.5129449156883785E-2</v>
      </c>
      <c r="N23" s="171">
        <f t="shared" si="1"/>
        <v>1</v>
      </c>
      <c r="P23" s="157"/>
    </row>
    <row r="24" spans="1:16" ht="15" thickTop="1" x14ac:dyDescent="0.35">
      <c r="A24" s="158" t="s">
        <v>73</v>
      </c>
    </row>
    <row r="25" spans="1:16" x14ac:dyDescent="0.35">
      <c r="A25" s="159" t="s">
        <v>74</v>
      </c>
    </row>
    <row r="26" spans="1:16" x14ac:dyDescent="0.35">
      <c r="A26" s="186" t="s">
        <v>89</v>
      </c>
      <c r="B26" s="187"/>
      <c r="C26" s="187"/>
      <c r="D26" s="187"/>
      <c r="E26" s="187"/>
      <c r="F26" s="187"/>
      <c r="G26" s="187"/>
      <c r="H26" s="187"/>
      <c r="I26" s="187"/>
      <c r="J26" s="187"/>
      <c r="K26" s="187"/>
      <c r="L26" s="187"/>
      <c r="M26" s="187"/>
      <c r="N26" s="187"/>
    </row>
    <row r="27" spans="1:16" x14ac:dyDescent="0.35">
      <c r="A27" s="187"/>
      <c r="B27" s="187"/>
      <c r="C27" s="187"/>
      <c r="D27" s="187"/>
      <c r="E27" s="187"/>
      <c r="F27" s="187"/>
      <c r="G27" s="187"/>
      <c r="H27" s="187"/>
      <c r="I27" s="187"/>
      <c r="J27" s="187"/>
      <c r="K27" s="187"/>
      <c r="L27" s="187"/>
      <c r="M27" s="187"/>
      <c r="N27" s="187"/>
    </row>
    <row r="28" spans="1:16" x14ac:dyDescent="0.35">
      <c r="A28" s="186" t="s">
        <v>90</v>
      </c>
      <c r="B28" s="187"/>
      <c r="C28" s="187"/>
      <c r="D28" s="187"/>
      <c r="E28" s="187"/>
      <c r="F28" s="187"/>
      <c r="G28" s="187"/>
      <c r="H28" s="187"/>
      <c r="I28" s="187"/>
      <c r="J28" s="187"/>
      <c r="K28" s="187"/>
      <c r="L28" s="187"/>
      <c r="M28" s="187"/>
      <c r="N28" s="187"/>
    </row>
    <row r="29" spans="1:16" x14ac:dyDescent="0.35">
      <c r="A29" s="187"/>
      <c r="B29" s="187"/>
      <c r="C29" s="187"/>
      <c r="D29" s="187"/>
      <c r="E29" s="187"/>
      <c r="F29" s="187"/>
      <c r="G29" s="187"/>
      <c r="H29" s="187"/>
      <c r="I29" s="187"/>
      <c r="J29" s="187"/>
      <c r="K29" s="187"/>
      <c r="L29" s="187"/>
      <c r="M29" s="187"/>
      <c r="N29" s="187"/>
    </row>
    <row r="51" spans="9:13" x14ac:dyDescent="0.35">
      <c r="I51" s="161"/>
      <c r="J51" s="161"/>
      <c r="K51" s="161"/>
      <c r="L51" s="161"/>
      <c r="M51" s="161"/>
    </row>
  </sheetData>
  <mergeCells count="3">
    <mergeCell ref="A1:N1"/>
    <mergeCell ref="A26:N27"/>
    <mergeCell ref="A28:N29"/>
  </mergeCells>
  <pageMargins left="0.70866141732283472" right="0.70866141732283472" top="0.74803149606299213" bottom="0.74803149606299213" header="0.31496062992125984" footer="0.31496062992125984"/>
  <pageSetup paperSize="9" scale="69" orientation="landscape" r:id="rId1"/>
  <headerFooter scaleWithDoc="0" alignWithMargins="0">
    <oddHeader>&amp;C&amp;"Calibri,Regular"&amp;13SRAD Report No.2043 Transport Statistics Salford 2019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585D9-2C6D-494A-9C7C-DA019D6B6133}">
  <sheetPr>
    <pageSetUpPr fitToPage="1"/>
  </sheetPr>
  <dimension ref="A1:P51"/>
  <sheetViews>
    <sheetView zoomScale="75" zoomScaleNormal="75" zoomScalePageLayoutView="65" workbookViewId="0">
      <selection sqref="A1:XFD1048576"/>
    </sheetView>
  </sheetViews>
  <sheetFormatPr defaultColWidth="9.1796875" defaultRowHeight="14.5" x14ac:dyDescent="0.35"/>
  <cols>
    <col min="1" max="1" width="8.81640625" style="159" customWidth="1"/>
    <col min="2" max="2" width="48.7265625" style="134" customWidth="1"/>
    <col min="3" max="3" width="6.453125" style="134" customWidth="1"/>
    <col min="4" max="4" width="5.81640625" style="134" customWidth="1"/>
    <col min="5" max="5" width="6.26953125" style="134" customWidth="1"/>
    <col min="6" max="6" width="6.7265625" style="134" customWidth="1"/>
    <col min="7" max="7" width="13.1796875" style="134" customWidth="1"/>
    <col min="8" max="8" width="14.7265625" style="134" customWidth="1"/>
    <col min="9" max="9" width="9.453125" style="134" customWidth="1"/>
    <col min="10" max="10" width="12.453125" style="134" customWidth="1"/>
    <col min="11" max="11" width="9.453125" style="134" customWidth="1"/>
    <col min="12" max="12" width="8.26953125" style="134" customWidth="1"/>
    <col min="13" max="13" width="15.26953125" style="134" customWidth="1"/>
    <col min="14" max="14" width="27.7265625" style="134" customWidth="1"/>
    <col min="15" max="16384" width="9.1796875" style="134"/>
  </cols>
  <sheetData>
    <row r="1" spans="1:15" ht="15" thickTop="1" x14ac:dyDescent="0.35">
      <c r="A1" s="188" t="s">
        <v>76</v>
      </c>
      <c r="B1" s="189"/>
      <c r="C1" s="189"/>
      <c r="D1" s="189"/>
      <c r="E1" s="189"/>
      <c r="F1" s="189"/>
      <c r="G1" s="189"/>
      <c r="H1" s="189"/>
      <c r="I1" s="189"/>
      <c r="J1" s="189"/>
      <c r="K1" s="189"/>
      <c r="L1" s="189"/>
      <c r="M1" s="189"/>
      <c r="N1" s="190"/>
    </row>
    <row r="2" spans="1:15" x14ac:dyDescent="0.35">
      <c r="A2" s="135" t="s">
        <v>6</v>
      </c>
      <c r="B2" s="136" t="s">
        <v>7</v>
      </c>
      <c r="C2" s="137" t="s">
        <v>8</v>
      </c>
      <c r="D2" s="137" t="s">
        <v>9</v>
      </c>
      <c r="E2" s="137" t="s">
        <v>10</v>
      </c>
      <c r="F2" s="137" t="s">
        <v>11</v>
      </c>
      <c r="G2" s="138" t="s">
        <v>12</v>
      </c>
      <c r="H2" s="138" t="s">
        <v>13</v>
      </c>
      <c r="I2" s="138" t="s">
        <v>14</v>
      </c>
      <c r="J2" s="138" t="s">
        <v>15</v>
      </c>
      <c r="K2" s="138" t="s">
        <v>16</v>
      </c>
      <c r="L2" s="138" t="s">
        <v>17</v>
      </c>
      <c r="M2" s="138" t="s">
        <v>18</v>
      </c>
      <c r="N2" s="139" t="s">
        <v>19</v>
      </c>
    </row>
    <row r="3" spans="1:15" x14ac:dyDescent="0.35">
      <c r="A3" s="135">
        <v>85602</v>
      </c>
      <c r="B3" s="136" t="s">
        <v>20</v>
      </c>
      <c r="C3" s="140">
        <v>195</v>
      </c>
      <c r="D3" s="140">
        <v>23</v>
      </c>
      <c r="E3" s="140">
        <v>5</v>
      </c>
      <c r="F3" s="140">
        <v>49</v>
      </c>
      <c r="G3" s="140">
        <v>2</v>
      </c>
      <c r="H3" s="141">
        <v>1.4105263157894736</v>
      </c>
      <c r="I3" s="140">
        <v>275.05263157894734</v>
      </c>
      <c r="J3" s="136">
        <v>27</v>
      </c>
      <c r="K3" s="140">
        <v>447</v>
      </c>
      <c r="L3" s="136">
        <v>115</v>
      </c>
      <c r="M3" s="136" t="s">
        <v>21</v>
      </c>
      <c r="N3" s="142">
        <f>SUM(I3:M3)</f>
        <v>864.05263157894728</v>
      </c>
      <c r="O3" s="143"/>
    </row>
    <row r="4" spans="1:15" x14ac:dyDescent="0.35">
      <c r="A4" s="135">
        <v>85608</v>
      </c>
      <c r="B4" s="136" t="s">
        <v>22</v>
      </c>
      <c r="C4" s="140" t="s">
        <v>21</v>
      </c>
      <c r="D4" s="140" t="s">
        <v>21</v>
      </c>
      <c r="E4" s="140" t="s">
        <v>21</v>
      </c>
      <c r="F4" s="140" t="s">
        <v>21</v>
      </c>
      <c r="G4" s="140" t="s">
        <v>21</v>
      </c>
      <c r="H4" s="141"/>
      <c r="I4" s="140"/>
      <c r="J4" s="136" t="s">
        <v>21</v>
      </c>
      <c r="K4" s="140" t="s">
        <v>21</v>
      </c>
      <c r="L4" s="136" t="s">
        <v>21</v>
      </c>
      <c r="M4" s="136">
        <v>89</v>
      </c>
      <c r="N4" s="142">
        <f t="shared" ref="N4:N21" si="0">SUM(I4:M4)</f>
        <v>89</v>
      </c>
      <c r="O4" s="143"/>
    </row>
    <row r="5" spans="1:15" x14ac:dyDescent="0.35">
      <c r="A5" s="135">
        <v>85609</v>
      </c>
      <c r="B5" s="136" t="s">
        <v>23</v>
      </c>
      <c r="C5" s="140" t="s">
        <v>21</v>
      </c>
      <c r="D5" s="140" t="s">
        <v>21</v>
      </c>
      <c r="E5" s="140" t="s">
        <v>21</v>
      </c>
      <c r="F5" s="140" t="s">
        <v>21</v>
      </c>
      <c r="G5" s="140" t="s">
        <v>21</v>
      </c>
      <c r="H5" s="141"/>
      <c r="I5" s="140"/>
      <c r="J5" s="136">
        <v>9</v>
      </c>
      <c r="K5" s="140" t="s">
        <v>21</v>
      </c>
      <c r="L5" s="136">
        <v>114</v>
      </c>
      <c r="M5" s="136" t="s">
        <v>21</v>
      </c>
      <c r="N5" s="142">
        <f t="shared" si="0"/>
        <v>123</v>
      </c>
      <c r="O5" s="143"/>
    </row>
    <row r="6" spans="1:15" x14ac:dyDescent="0.35">
      <c r="A6" s="135">
        <v>85610</v>
      </c>
      <c r="B6" s="136" t="s">
        <v>24</v>
      </c>
      <c r="C6" s="140">
        <v>27</v>
      </c>
      <c r="D6" s="140">
        <v>5</v>
      </c>
      <c r="E6" s="140">
        <v>0</v>
      </c>
      <c r="F6" s="140">
        <v>0</v>
      </c>
      <c r="G6" s="140">
        <v>0</v>
      </c>
      <c r="H6" s="141">
        <v>1.4444444444444444</v>
      </c>
      <c r="I6" s="140">
        <v>39</v>
      </c>
      <c r="J6" s="136">
        <v>1</v>
      </c>
      <c r="K6" s="140">
        <v>0</v>
      </c>
      <c r="L6" s="136">
        <v>1</v>
      </c>
      <c r="M6" s="136" t="s">
        <v>21</v>
      </c>
      <c r="N6" s="142">
        <f t="shared" si="0"/>
        <v>41</v>
      </c>
      <c r="O6" s="143"/>
    </row>
    <row r="7" spans="1:15" x14ac:dyDescent="0.35">
      <c r="A7" s="135">
        <v>85611</v>
      </c>
      <c r="B7" s="136" t="s">
        <v>25</v>
      </c>
      <c r="C7" s="140">
        <v>732</v>
      </c>
      <c r="D7" s="140">
        <v>58</v>
      </c>
      <c r="E7" s="140">
        <v>4</v>
      </c>
      <c r="F7" s="140">
        <v>0</v>
      </c>
      <c r="G7" s="140">
        <v>1</v>
      </c>
      <c r="H7" s="141">
        <v>1.3265306122448979</v>
      </c>
      <c r="I7" s="140">
        <v>971.0204081632653</v>
      </c>
      <c r="J7" s="136">
        <v>1</v>
      </c>
      <c r="K7" s="140">
        <v>0</v>
      </c>
      <c r="L7" s="136">
        <v>37</v>
      </c>
      <c r="M7" s="136" t="s">
        <v>21</v>
      </c>
      <c r="N7" s="142">
        <f t="shared" si="0"/>
        <v>1009.0204081632653</v>
      </c>
      <c r="O7" s="143"/>
    </row>
    <row r="8" spans="1:15" x14ac:dyDescent="0.35">
      <c r="A8" s="135">
        <v>85612</v>
      </c>
      <c r="B8" s="136" t="s">
        <v>26</v>
      </c>
      <c r="C8" s="140">
        <v>93</v>
      </c>
      <c r="D8" s="140">
        <v>13</v>
      </c>
      <c r="E8" s="140">
        <v>2</v>
      </c>
      <c r="F8" s="140">
        <v>43</v>
      </c>
      <c r="G8" s="140">
        <v>0</v>
      </c>
      <c r="H8" s="144">
        <v>1.3336322434753725</v>
      </c>
      <c r="I8" s="140">
        <v>124.02779864320964</v>
      </c>
      <c r="J8" s="136">
        <v>15</v>
      </c>
      <c r="K8" s="140">
        <v>283</v>
      </c>
      <c r="L8" s="136">
        <v>434</v>
      </c>
      <c r="M8" s="136" t="s">
        <v>21</v>
      </c>
      <c r="N8" s="142">
        <f t="shared" si="0"/>
        <v>856.02779864320962</v>
      </c>
      <c r="O8" s="143"/>
    </row>
    <row r="9" spans="1:15" x14ac:dyDescent="0.35">
      <c r="A9" s="135">
        <v>85613</v>
      </c>
      <c r="B9" s="136" t="s">
        <v>27</v>
      </c>
      <c r="C9" s="140">
        <v>122</v>
      </c>
      <c r="D9" s="140">
        <v>9</v>
      </c>
      <c r="E9" s="140">
        <v>2</v>
      </c>
      <c r="F9" s="140">
        <v>0</v>
      </c>
      <c r="G9" s="140">
        <v>0</v>
      </c>
      <c r="H9" s="141">
        <v>1.228813559322034</v>
      </c>
      <c r="I9" s="140">
        <v>149.91525423728814</v>
      </c>
      <c r="J9" s="136">
        <v>3</v>
      </c>
      <c r="K9" s="140">
        <v>0</v>
      </c>
      <c r="L9" s="136">
        <v>102</v>
      </c>
      <c r="M9" s="136" t="s">
        <v>21</v>
      </c>
      <c r="N9" s="142">
        <f t="shared" si="0"/>
        <v>254.91525423728814</v>
      </c>
      <c r="O9" s="143"/>
    </row>
    <row r="10" spans="1:15" x14ac:dyDescent="0.35">
      <c r="A10" s="135">
        <v>85614</v>
      </c>
      <c r="B10" s="136" t="s">
        <v>28</v>
      </c>
      <c r="C10" s="140" t="s">
        <v>21</v>
      </c>
      <c r="D10" s="140" t="s">
        <v>21</v>
      </c>
      <c r="E10" s="140" t="s">
        <v>21</v>
      </c>
      <c r="F10" s="140" t="s">
        <v>21</v>
      </c>
      <c r="G10" s="140" t="s">
        <v>21</v>
      </c>
      <c r="H10" s="140"/>
      <c r="I10" s="140"/>
      <c r="J10" s="140">
        <v>2</v>
      </c>
      <c r="K10" s="140" t="s">
        <v>21</v>
      </c>
      <c r="L10" s="140">
        <v>129</v>
      </c>
      <c r="M10" s="140" t="s">
        <v>21</v>
      </c>
      <c r="N10" s="142">
        <f t="shared" si="0"/>
        <v>131</v>
      </c>
      <c r="O10" s="143"/>
    </row>
    <row r="11" spans="1:15" x14ac:dyDescent="0.35">
      <c r="A11" s="135">
        <v>85615</v>
      </c>
      <c r="B11" s="136" t="s">
        <v>29</v>
      </c>
      <c r="C11" s="140">
        <v>4</v>
      </c>
      <c r="D11" s="140">
        <v>0</v>
      </c>
      <c r="E11" s="140">
        <v>0</v>
      </c>
      <c r="F11" s="140">
        <v>0</v>
      </c>
      <c r="G11" s="140">
        <v>0</v>
      </c>
      <c r="H11" s="144">
        <v>1.3336322434753725</v>
      </c>
      <c r="I11" s="140">
        <v>5.3345289739014898</v>
      </c>
      <c r="J11" s="140">
        <v>0</v>
      </c>
      <c r="K11" s="140">
        <v>0</v>
      </c>
      <c r="L11" s="140">
        <v>21</v>
      </c>
      <c r="M11" s="140" t="s">
        <v>21</v>
      </c>
      <c r="N11" s="142">
        <f t="shared" si="0"/>
        <v>26.334528973901492</v>
      </c>
      <c r="O11" s="143"/>
    </row>
    <row r="12" spans="1:15" x14ac:dyDescent="0.35">
      <c r="A12" s="135">
        <v>85618</v>
      </c>
      <c r="B12" s="136" t="s">
        <v>25</v>
      </c>
      <c r="C12" s="140" t="s">
        <v>21</v>
      </c>
      <c r="D12" s="140" t="s">
        <v>21</v>
      </c>
      <c r="E12" s="140" t="s">
        <v>21</v>
      </c>
      <c r="F12" s="140" t="s">
        <v>21</v>
      </c>
      <c r="G12" s="140" t="s">
        <v>21</v>
      </c>
      <c r="H12" s="140"/>
      <c r="I12" s="140"/>
      <c r="J12" s="140">
        <v>15</v>
      </c>
      <c r="K12" s="140" t="s">
        <v>21</v>
      </c>
      <c r="L12" s="140">
        <v>66</v>
      </c>
      <c r="M12" s="140" t="s">
        <v>21</v>
      </c>
      <c r="N12" s="142">
        <f t="shared" si="0"/>
        <v>81</v>
      </c>
      <c r="O12" s="143"/>
    </row>
    <row r="13" spans="1:15" x14ac:dyDescent="0.35">
      <c r="A13" s="135">
        <v>85619</v>
      </c>
      <c r="B13" s="136" t="s">
        <v>30</v>
      </c>
      <c r="C13" s="140" t="s">
        <v>21</v>
      </c>
      <c r="D13" s="140" t="s">
        <v>21</v>
      </c>
      <c r="E13" s="140" t="s">
        <v>21</v>
      </c>
      <c r="F13" s="140" t="s">
        <v>21</v>
      </c>
      <c r="G13" s="140" t="s">
        <v>21</v>
      </c>
      <c r="H13" s="140"/>
      <c r="I13" s="140"/>
      <c r="J13" s="140">
        <v>1</v>
      </c>
      <c r="K13" s="140" t="s">
        <v>21</v>
      </c>
      <c r="L13" s="140">
        <v>6</v>
      </c>
      <c r="M13" s="140" t="s">
        <v>21</v>
      </c>
      <c r="N13" s="142">
        <f t="shared" si="0"/>
        <v>7</v>
      </c>
      <c r="O13" s="143"/>
    </row>
    <row r="14" spans="1:15" x14ac:dyDescent="0.35">
      <c r="A14" s="135">
        <v>85620</v>
      </c>
      <c r="B14" s="136" t="s">
        <v>31</v>
      </c>
      <c r="C14" s="140" t="s">
        <v>21</v>
      </c>
      <c r="D14" s="140" t="s">
        <v>21</v>
      </c>
      <c r="E14" s="140" t="s">
        <v>21</v>
      </c>
      <c r="F14" s="140" t="s">
        <v>21</v>
      </c>
      <c r="G14" s="145" t="s">
        <v>21</v>
      </c>
      <c r="H14" s="145"/>
      <c r="I14" s="140"/>
      <c r="J14" s="140">
        <v>0</v>
      </c>
      <c r="K14" s="140" t="s">
        <v>21</v>
      </c>
      <c r="L14" s="140">
        <v>2</v>
      </c>
      <c r="M14" s="140" t="s">
        <v>21</v>
      </c>
      <c r="N14" s="142">
        <f t="shared" si="0"/>
        <v>2</v>
      </c>
      <c r="O14" s="143"/>
    </row>
    <row r="15" spans="1:15" x14ac:dyDescent="0.35">
      <c r="A15" s="135">
        <v>85621</v>
      </c>
      <c r="B15" s="136" t="s">
        <v>32</v>
      </c>
      <c r="C15" s="140" t="s">
        <v>21</v>
      </c>
      <c r="D15" s="140" t="s">
        <v>21</v>
      </c>
      <c r="E15" s="140" t="s">
        <v>21</v>
      </c>
      <c r="F15" s="140" t="s">
        <v>21</v>
      </c>
      <c r="G15" s="140" t="s">
        <v>21</v>
      </c>
      <c r="H15" s="140"/>
      <c r="I15" s="140"/>
      <c r="J15" s="140">
        <v>0</v>
      </c>
      <c r="K15" s="140" t="s">
        <v>21</v>
      </c>
      <c r="L15" s="140">
        <v>3</v>
      </c>
      <c r="M15" s="140" t="s">
        <v>21</v>
      </c>
      <c r="N15" s="142">
        <f t="shared" si="0"/>
        <v>3</v>
      </c>
      <c r="O15" s="143"/>
    </row>
    <row r="16" spans="1:15" x14ac:dyDescent="0.35">
      <c r="A16" s="135">
        <v>85622</v>
      </c>
      <c r="B16" s="136" t="s">
        <v>33</v>
      </c>
      <c r="C16" s="140" t="s">
        <v>21</v>
      </c>
      <c r="D16" s="140" t="s">
        <v>21</v>
      </c>
      <c r="E16" s="140" t="s">
        <v>21</v>
      </c>
      <c r="F16" s="140" t="s">
        <v>21</v>
      </c>
      <c r="G16" s="140" t="s">
        <v>21</v>
      </c>
      <c r="H16" s="140"/>
      <c r="I16" s="140"/>
      <c r="J16" s="140" t="s">
        <v>21</v>
      </c>
      <c r="K16" s="140" t="s">
        <v>21</v>
      </c>
      <c r="L16" s="140" t="s">
        <v>21</v>
      </c>
      <c r="M16" s="140">
        <v>428</v>
      </c>
      <c r="N16" s="142">
        <f t="shared" si="0"/>
        <v>428</v>
      </c>
      <c r="O16" s="143"/>
    </row>
    <row r="17" spans="1:16" x14ac:dyDescent="0.35">
      <c r="A17" s="135">
        <v>85623</v>
      </c>
      <c r="B17" s="136" t="s">
        <v>34</v>
      </c>
      <c r="C17" s="140" t="s">
        <v>21</v>
      </c>
      <c r="D17" s="140" t="s">
        <v>21</v>
      </c>
      <c r="E17" s="140" t="s">
        <v>21</v>
      </c>
      <c r="F17" s="140" t="s">
        <v>21</v>
      </c>
      <c r="G17" s="140" t="s">
        <v>21</v>
      </c>
      <c r="H17" s="141"/>
      <c r="I17" s="140"/>
      <c r="J17" s="136" t="s">
        <v>21</v>
      </c>
      <c r="K17" s="140" t="s">
        <v>21</v>
      </c>
      <c r="L17" s="136">
        <v>100</v>
      </c>
      <c r="M17" s="136" t="s">
        <v>21</v>
      </c>
      <c r="N17" s="142">
        <f t="shared" si="0"/>
        <v>100</v>
      </c>
      <c r="O17" s="143"/>
    </row>
    <row r="18" spans="1:16" x14ac:dyDescent="0.35">
      <c r="A18" s="135">
        <v>85624</v>
      </c>
      <c r="B18" s="136" t="s">
        <v>35</v>
      </c>
      <c r="C18" s="140">
        <v>233</v>
      </c>
      <c r="D18" s="140">
        <v>7</v>
      </c>
      <c r="E18" s="140">
        <v>0</v>
      </c>
      <c r="F18" s="140">
        <v>0</v>
      </c>
      <c r="G18" s="140">
        <v>0</v>
      </c>
      <c r="H18" s="144">
        <v>1.3336322434753725</v>
      </c>
      <c r="I18" s="140">
        <v>310.73631272976178</v>
      </c>
      <c r="J18" s="136">
        <v>2</v>
      </c>
      <c r="K18" s="140">
        <v>0</v>
      </c>
      <c r="L18" s="136">
        <v>93</v>
      </c>
      <c r="M18" s="136" t="s">
        <v>21</v>
      </c>
      <c r="N18" s="142">
        <f t="shared" si="0"/>
        <v>405.73631272976178</v>
      </c>
      <c r="O18" s="143"/>
    </row>
    <row r="19" spans="1:16" x14ac:dyDescent="0.35">
      <c r="A19" s="135">
        <v>85625</v>
      </c>
      <c r="B19" s="136" t="s">
        <v>36</v>
      </c>
      <c r="C19" s="140" t="s">
        <v>21</v>
      </c>
      <c r="D19" s="140" t="s">
        <v>21</v>
      </c>
      <c r="E19" s="140" t="s">
        <v>21</v>
      </c>
      <c r="F19" s="140" t="s">
        <v>21</v>
      </c>
      <c r="G19" s="140" t="s">
        <v>21</v>
      </c>
      <c r="H19" s="141"/>
      <c r="I19" s="140"/>
      <c r="J19" s="136">
        <v>2</v>
      </c>
      <c r="K19" s="140" t="s">
        <v>21</v>
      </c>
      <c r="L19" s="136">
        <v>7</v>
      </c>
      <c r="M19" s="136" t="s">
        <v>21</v>
      </c>
      <c r="N19" s="142">
        <f t="shared" si="0"/>
        <v>9</v>
      </c>
      <c r="O19" s="143"/>
    </row>
    <row r="20" spans="1:16" x14ac:dyDescent="0.35">
      <c r="A20" s="135">
        <v>85626</v>
      </c>
      <c r="B20" s="136" t="s">
        <v>37</v>
      </c>
      <c r="C20" s="140" t="s">
        <v>21</v>
      </c>
      <c r="D20" s="140" t="s">
        <v>21</v>
      </c>
      <c r="E20" s="140" t="s">
        <v>21</v>
      </c>
      <c r="F20" s="140" t="s">
        <v>21</v>
      </c>
      <c r="G20" s="140" t="s">
        <v>21</v>
      </c>
      <c r="H20" s="141"/>
      <c r="I20" s="140"/>
      <c r="J20" s="136">
        <v>8</v>
      </c>
      <c r="K20" s="140" t="s">
        <v>21</v>
      </c>
      <c r="L20" s="136">
        <v>25</v>
      </c>
      <c r="M20" s="136" t="s">
        <v>21</v>
      </c>
      <c r="N20" s="142">
        <f t="shared" si="0"/>
        <v>33</v>
      </c>
      <c r="O20" s="143"/>
    </row>
    <row r="21" spans="1:16" x14ac:dyDescent="0.35">
      <c r="A21" s="135">
        <v>85627</v>
      </c>
      <c r="B21" s="136" t="s">
        <v>38</v>
      </c>
      <c r="C21" s="140" t="s">
        <v>21</v>
      </c>
      <c r="D21" s="140" t="s">
        <v>21</v>
      </c>
      <c r="E21" s="140" t="s">
        <v>21</v>
      </c>
      <c r="F21" s="140" t="s">
        <v>21</v>
      </c>
      <c r="G21" s="140" t="s">
        <v>21</v>
      </c>
      <c r="H21" s="141"/>
      <c r="I21" s="140"/>
      <c r="J21" s="136">
        <v>10</v>
      </c>
      <c r="K21" s="140" t="s">
        <v>21</v>
      </c>
      <c r="L21" s="136">
        <v>21</v>
      </c>
      <c r="M21" s="136" t="s">
        <v>21</v>
      </c>
      <c r="N21" s="142">
        <f t="shared" si="0"/>
        <v>31</v>
      </c>
      <c r="O21" s="143"/>
    </row>
    <row r="22" spans="1:16" x14ac:dyDescent="0.35">
      <c r="A22" s="146"/>
      <c r="B22" s="147" t="s">
        <v>39</v>
      </c>
      <c r="C22" s="148">
        <f>SUM(C3:C21)</f>
        <v>1406</v>
      </c>
      <c r="D22" s="148">
        <f>SUM(D3:D21)</f>
        <v>115</v>
      </c>
      <c r="E22" s="148">
        <f>SUM(E3:E21)</f>
        <v>13</v>
      </c>
      <c r="F22" s="148">
        <f>SUM(F3:F21)</f>
        <v>92</v>
      </c>
      <c r="G22" s="148">
        <f>SUM(G3:G21)</f>
        <v>3</v>
      </c>
      <c r="H22" s="148"/>
      <c r="I22" s="148">
        <f t="shared" ref="I22:N22" si="1">SUM(I3:I21)</f>
        <v>1875.0869343263737</v>
      </c>
      <c r="J22" s="148">
        <f t="shared" si="1"/>
        <v>96</v>
      </c>
      <c r="K22" s="148">
        <f t="shared" si="1"/>
        <v>730</v>
      </c>
      <c r="L22" s="148">
        <f t="shared" si="1"/>
        <v>1276</v>
      </c>
      <c r="M22" s="148">
        <f t="shared" si="1"/>
        <v>517</v>
      </c>
      <c r="N22" s="149">
        <f t="shared" si="1"/>
        <v>4494.0869343263739</v>
      </c>
      <c r="O22" s="143"/>
    </row>
    <row r="23" spans="1:16" ht="15" thickBot="1" x14ac:dyDescent="0.4">
      <c r="A23" s="150"/>
      <c r="B23" s="151"/>
      <c r="C23" s="152"/>
      <c r="D23" s="152"/>
      <c r="E23" s="152"/>
      <c r="F23" s="152"/>
      <c r="G23" s="153" t="s">
        <v>40</v>
      </c>
      <c r="H23" s="154">
        <v>1.3336322434753725</v>
      </c>
      <c r="I23" s="155">
        <f t="shared" ref="I23:N23" si="2">(I22/$N$22)</f>
        <v>0.41723423728282494</v>
      </c>
      <c r="J23" s="155">
        <f t="shared" si="2"/>
        <v>2.1361402528006414E-2</v>
      </c>
      <c r="K23" s="155">
        <f t="shared" si="2"/>
        <v>0.16243566505671544</v>
      </c>
      <c r="L23" s="155">
        <f t="shared" si="2"/>
        <v>0.28392864193475192</v>
      </c>
      <c r="M23" s="155">
        <f t="shared" si="2"/>
        <v>0.11504005319770121</v>
      </c>
      <c r="N23" s="156">
        <f t="shared" si="2"/>
        <v>1</v>
      </c>
      <c r="O23" s="143"/>
      <c r="P23" s="157"/>
    </row>
    <row r="24" spans="1:16" ht="15" thickTop="1" x14ac:dyDescent="0.35">
      <c r="A24" s="158" t="s">
        <v>73</v>
      </c>
    </row>
    <row r="25" spans="1:16" x14ac:dyDescent="0.35">
      <c r="A25" s="159" t="s">
        <v>74</v>
      </c>
    </row>
    <row r="26" spans="1:16" x14ac:dyDescent="0.35">
      <c r="A26" s="186" t="s">
        <v>89</v>
      </c>
      <c r="B26" s="187"/>
      <c r="C26" s="187"/>
      <c r="D26" s="187"/>
      <c r="E26" s="187"/>
      <c r="F26" s="187"/>
      <c r="G26" s="187"/>
      <c r="H26" s="187"/>
      <c r="I26" s="187"/>
      <c r="J26" s="187"/>
      <c r="K26" s="187"/>
      <c r="L26" s="187"/>
      <c r="M26" s="187"/>
      <c r="N26" s="187"/>
    </row>
    <row r="27" spans="1:16" x14ac:dyDescent="0.35">
      <c r="A27" s="187"/>
      <c r="B27" s="187"/>
      <c r="C27" s="187"/>
      <c r="D27" s="187"/>
      <c r="E27" s="187"/>
      <c r="F27" s="187"/>
      <c r="G27" s="187"/>
      <c r="H27" s="187"/>
      <c r="I27" s="187"/>
      <c r="J27" s="187"/>
      <c r="K27" s="187"/>
      <c r="L27" s="187"/>
      <c r="M27" s="187"/>
      <c r="N27" s="187"/>
    </row>
    <row r="28" spans="1:16" x14ac:dyDescent="0.35">
      <c r="A28" s="186" t="s">
        <v>90</v>
      </c>
      <c r="B28" s="187"/>
      <c r="C28" s="187"/>
      <c r="D28" s="187"/>
      <c r="E28" s="187"/>
      <c r="F28" s="187"/>
      <c r="G28" s="187"/>
      <c r="H28" s="187"/>
      <c r="I28" s="187"/>
      <c r="J28" s="187"/>
      <c r="K28" s="187"/>
      <c r="L28" s="187"/>
      <c r="M28" s="187"/>
      <c r="N28" s="187"/>
    </row>
    <row r="29" spans="1:16" x14ac:dyDescent="0.35">
      <c r="A29" s="187"/>
      <c r="B29" s="187"/>
      <c r="C29" s="187"/>
      <c r="D29" s="187"/>
      <c r="E29" s="187"/>
      <c r="F29" s="187"/>
      <c r="G29" s="187"/>
      <c r="H29" s="187"/>
      <c r="I29" s="187"/>
      <c r="J29" s="187"/>
      <c r="K29" s="187"/>
      <c r="L29" s="187"/>
      <c r="M29" s="187"/>
      <c r="N29" s="187"/>
    </row>
    <row r="45" spans="3:14" x14ac:dyDescent="0.35">
      <c r="C45" s="160"/>
      <c r="D45" s="160"/>
      <c r="E45" s="160"/>
      <c r="F45" s="160"/>
      <c r="G45" s="160"/>
      <c r="H45" s="160"/>
      <c r="I45" s="160"/>
      <c r="J45" s="160"/>
      <c r="K45" s="160"/>
      <c r="L45" s="160"/>
      <c r="M45" s="160"/>
      <c r="N45" s="160"/>
    </row>
    <row r="46" spans="3:14" x14ac:dyDescent="0.35">
      <c r="C46" s="160"/>
      <c r="D46" s="160"/>
      <c r="E46" s="160"/>
      <c r="F46" s="160"/>
      <c r="G46" s="160"/>
      <c r="H46" s="160"/>
      <c r="I46" s="160"/>
      <c r="J46" s="160"/>
      <c r="K46" s="160"/>
      <c r="L46" s="160"/>
      <c r="M46" s="160"/>
      <c r="N46" s="160"/>
    </row>
    <row r="47" spans="3:14" x14ac:dyDescent="0.35">
      <c r="C47" s="160"/>
      <c r="D47" s="160"/>
      <c r="E47" s="160"/>
      <c r="F47" s="160"/>
      <c r="G47" s="160"/>
      <c r="H47" s="160"/>
      <c r="I47" s="160"/>
      <c r="J47" s="160"/>
      <c r="K47" s="160"/>
      <c r="L47" s="160"/>
      <c r="M47" s="160"/>
      <c r="N47" s="160"/>
    </row>
    <row r="48" spans="3:14" x14ac:dyDescent="0.35">
      <c r="C48" s="160"/>
      <c r="D48" s="160"/>
      <c r="E48" s="160"/>
      <c r="F48" s="160"/>
      <c r="G48" s="160"/>
      <c r="H48" s="160"/>
      <c r="I48" s="160"/>
      <c r="J48" s="160"/>
      <c r="K48" s="160"/>
      <c r="L48" s="160"/>
      <c r="M48" s="160"/>
      <c r="N48" s="160"/>
    </row>
    <row r="49" spans="3:14" x14ac:dyDescent="0.35">
      <c r="C49" s="160"/>
      <c r="D49" s="160"/>
      <c r="E49" s="160"/>
      <c r="F49" s="160"/>
      <c r="G49" s="160"/>
      <c r="H49" s="160"/>
      <c r="I49" s="160"/>
      <c r="J49" s="160"/>
      <c r="K49" s="160"/>
      <c r="L49" s="160"/>
      <c r="M49" s="160"/>
      <c r="N49" s="160"/>
    </row>
    <row r="50" spans="3:14" x14ac:dyDescent="0.35">
      <c r="C50" s="160"/>
      <c r="D50" s="160"/>
      <c r="E50" s="160"/>
      <c r="F50" s="160"/>
      <c r="G50" s="160"/>
      <c r="H50" s="160"/>
      <c r="I50" s="161"/>
      <c r="J50" s="161"/>
      <c r="K50" s="161"/>
      <c r="L50" s="161"/>
      <c r="M50" s="161"/>
      <c r="N50" s="161"/>
    </row>
    <row r="51" spans="3:14" x14ac:dyDescent="0.35">
      <c r="I51" s="161"/>
      <c r="J51" s="161"/>
      <c r="K51" s="161"/>
      <c r="L51" s="161"/>
      <c r="M51" s="161"/>
      <c r="N51" s="161"/>
    </row>
  </sheetData>
  <mergeCells count="3">
    <mergeCell ref="A1:N1"/>
    <mergeCell ref="A26:N27"/>
    <mergeCell ref="A28:N29"/>
  </mergeCells>
  <pageMargins left="0.70866141732283472" right="0.70866141732283472" top="0.74803149606299213" bottom="0.74803149606299213" header="0.31496062992125984" footer="0.31496062992125984"/>
  <pageSetup paperSize="9" scale="69" orientation="landscape" r:id="rId1"/>
  <headerFooter scaleWithDoc="0" alignWithMargins="0">
    <oddHeader>&amp;C&amp;"Calibri,Regular"&amp;13SRAD Report No.2043 Transport Statistics Salford 2019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3D46-6236-4033-AB0D-37C4879A028A}">
  <sheetPr>
    <pageSetUpPr fitToPage="1"/>
  </sheetPr>
  <dimension ref="A1:R54"/>
  <sheetViews>
    <sheetView topLeftCell="A28" zoomScale="75" zoomScaleNormal="75" zoomScalePageLayoutView="65" workbookViewId="0">
      <selection activeCell="T18" sqref="T18"/>
    </sheetView>
  </sheetViews>
  <sheetFormatPr defaultColWidth="8.81640625" defaultRowHeight="15.5" x14ac:dyDescent="0.35"/>
  <cols>
    <col min="1" max="1" width="17.26953125" style="100" customWidth="1"/>
    <col min="2" max="2" width="19.7265625" style="100" customWidth="1"/>
    <col min="3" max="9" width="9.7265625" style="100" customWidth="1"/>
    <col min="10" max="10" width="18" style="100" customWidth="1"/>
    <col min="11" max="11" width="19.453125" style="100" customWidth="1"/>
    <col min="12" max="18" width="9.7265625" style="100" customWidth="1"/>
    <col min="19" max="19" width="2.1796875" style="100" customWidth="1"/>
    <col min="20" max="16384" width="8.81640625" style="100"/>
  </cols>
  <sheetData>
    <row r="1" spans="1:18" ht="17.25" customHeight="1" thickTop="1" thickBot="1" x14ac:dyDescent="0.4">
      <c r="A1" s="191" t="s">
        <v>78</v>
      </c>
      <c r="B1" s="192"/>
      <c r="C1" s="192"/>
      <c r="D1" s="192"/>
      <c r="E1" s="192"/>
      <c r="F1" s="192"/>
      <c r="G1" s="192"/>
      <c r="H1" s="192"/>
      <c r="I1" s="192"/>
      <c r="J1" s="192"/>
      <c r="K1" s="192"/>
      <c r="L1" s="192"/>
      <c r="M1" s="192"/>
      <c r="N1" s="192"/>
      <c r="O1" s="192"/>
      <c r="P1" s="192"/>
      <c r="Q1" s="192"/>
      <c r="R1" s="193"/>
    </row>
    <row r="2" spans="1:18" s="106" customFormat="1" ht="16" thickBot="1" x14ac:dyDescent="0.3">
      <c r="A2" s="101" t="s">
        <v>41</v>
      </c>
      <c r="B2" s="102" t="s">
        <v>42</v>
      </c>
      <c r="C2" s="103" t="s">
        <v>8</v>
      </c>
      <c r="D2" s="104" t="s">
        <v>43</v>
      </c>
      <c r="E2" s="103" t="s">
        <v>44</v>
      </c>
      <c r="F2" s="104" t="s">
        <v>11</v>
      </c>
      <c r="G2" s="103" t="s">
        <v>45</v>
      </c>
      <c r="H2" s="104" t="s">
        <v>46</v>
      </c>
      <c r="I2" s="105" t="s">
        <v>47</v>
      </c>
      <c r="J2" s="101" t="s">
        <v>41</v>
      </c>
      <c r="K2" s="102" t="s">
        <v>42</v>
      </c>
      <c r="L2" s="103" t="s">
        <v>8</v>
      </c>
      <c r="M2" s="104" t="s">
        <v>43</v>
      </c>
      <c r="N2" s="103" t="s">
        <v>44</v>
      </c>
      <c r="O2" s="104" t="s">
        <v>11</v>
      </c>
      <c r="P2" s="103" t="s">
        <v>45</v>
      </c>
      <c r="Q2" s="104" t="s">
        <v>46</v>
      </c>
      <c r="R2" s="105" t="s">
        <v>47</v>
      </c>
    </row>
    <row r="3" spans="1:18" x14ac:dyDescent="0.35">
      <c r="A3" s="194" t="s">
        <v>48</v>
      </c>
      <c r="B3" s="107">
        <v>1997</v>
      </c>
      <c r="C3" s="108">
        <v>2536</v>
      </c>
      <c r="D3" s="108">
        <v>331</v>
      </c>
      <c r="E3" s="108">
        <v>133</v>
      </c>
      <c r="F3" s="108">
        <v>177</v>
      </c>
      <c r="G3" s="108">
        <v>32</v>
      </c>
      <c r="H3" s="108">
        <v>74</v>
      </c>
      <c r="I3" s="109">
        <f t="shared" ref="I3:I26" si="0">SUM(C3:H3)</f>
        <v>3283</v>
      </c>
      <c r="J3" s="195" t="s">
        <v>49</v>
      </c>
      <c r="K3" s="110">
        <v>1997</v>
      </c>
      <c r="L3" s="111">
        <v>2167</v>
      </c>
      <c r="M3" s="108">
        <v>225</v>
      </c>
      <c r="N3" s="108">
        <v>192</v>
      </c>
      <c r="O3" s="108">
        <v>161</v>
      </c>
      <c r="P3" s="108">
        <v>16</v>
      </c>
      <c r="Q3" s="108">
        <v>24</v>
      </c>
      <c r="R3" s="109">
        <f t="shared" ref="R3:R24" si="1">SUM(L3:Q3)</f>
        <v>2785</v>
      </c>
    </row>
    <row r="4" spans="1:18" x14ac:dyDescent="0.35">
      <c r="A4" s="194"/>
      <c r="B4" s="110">
        <v>1998</v>
      </c>
      <c r="C4" s="112"/>
      <c r="D4" s="112"/>
      <c r="E4" s="112"/>
      <c r="F4" s="112"/>
      <c r="G4" s="112"/>
      <c r="H4" s="112"/>
      <c r="I4" s="113"/>
      <c r="J4" s="196"/>
      <c r="K4" s="110">
        <v>1998</v>
      </c>
      <c r="L4" s="112"/>
      <c r="M4" s="112"/>
      <c r="N4" s="112"/>
      <c r="O4" s="112"/>
      <c r="P4" s="112"/>
      <c r="Q4" s="112"/>
      <c r="R4" s="113"/>
    </row>
    <row r="5" spans="1:18" x14ac:dyDescent="0.35">
      <c r="A5" s="194"/>
      <c r="B5" s="110">
        <v>1999</v>
      </c>
      <c r="C5" s="112"/>
      <c r="D5" s="112"/>
      <c r="E5" s="112"/>
      <c r="F5" s="112"/>
      <c r="G5" s="112"/>
      <c r="H5" s="112"/>
      <c r="I5" s="113"/>
      <c r="J5" s="196"/>
      <c r="K5" s="110">
        <v>1999</v>
      </c>
      <c r="L5" s="112"/>
      <c r="M5" s="112"/>
      <c r="N5" s="112"/>
      <c r="O5" s="112"/>
      <c r="P5" s="112"/>
      <c r="Q5" s="112"/>
      <c r="R5" s="113"/>
    </row>
    <row r="6" spans="1:18" x14ac:dyDescent="0.35">
      <c r="A6" s="194"/>
      <c r="B6" s="110">
        <v>2000</v>
      </c>
      <c r="C6" s="112"/>
      <c r="D6" s="112"/>
      <c r="E6" s="112"/>
      <c r="F6" s="112"/>
      <c r="G6" s="112"/>
      <c r="H6" s="112"/>
      <c r="I6" s="113"/>
      <c r="J6" s="196"/>
      <c r="K6" s="110">
        <v>2000</v>
      </c>
      <c r="L6" s="112"/>
      <c r="M6" s="112"/>
      <c r="N6" s="112"/>
      <c r="O6" s="112"/>
      <c r="P6" s="112"/>
      <c r="Q6" s="112"/>
      <c r="R6" s="113"/>
    </row>
    <row r="7" spans="1:18" x14ac:dyDescent="0.35">
      <c r="A7" s="194"/>
      <c r="B7" s="114">
        <v>2001</v>
      </c>
      <c r="C7" s="115">
        <v>1829</v>
      </c>
      <c r="D7" s="115">
        <v>253</v>
      </c>
      <c r="E7" s="115">
        <v>85</v>
      </c>
      <c r="F7" s="115">
        <v>170</v>
      </c>
      <c r="G7" s="115">
        <v>15</v>
      </c>
      <c r="H7" s="115">
        <v>30</v>
      </c>
      <c r="I7" s="116">
        <f t="shared" si="0"/>
        <v>2382</v>
      </c>
      <c r="J7" s="196"/>
      <c r="K7" s="114">
        <v>2001</v>
      </c>
      <c r="L7" s="115">
        <v>1609</v>
      </c>
      <c r="M7" s="115">
        <v>280</v>
      </c>
      <c r="N7" s="115">
        <v>84</v>
      </c>
      <c r="O7" s="115">
        <v>214</v>
      </c>
      <c r="P7" s="115">
        <v>15</v>
      </c>
      <c r="Q7" s="115">
        <v>20</v>
      </c>
      <c r="R7" s="116">
        <f t="shared" si="1"/>
        <v>2222</v>
      </c>
    </row>
    <row r="8" spans="1:18" x14ac:dyDescent="0.35">
      <c r="A8" s="194"/>
      <c r="B8" s="114">
        <v>2002</v>
      </c>
      <c r="C8" s="115"/>
      <c r="D8" s="115"/>
      <c r="E8" s="115"/>
      <c r="F8" s="115"/>
      <c r="G8" s="115"/>
      <c r="H8" s="115"/>
      <c r="I8" s="116"/>
      <c r="J8" s="196"/>
      <c r="K8" s="114">
        <v>2002</v>
      </c>
      <c r="L8" s="115"/>
      <c r="M8" s="115"/>
      <c r="N8" s="115"/>
      <c r="O8" s="115"/>
      <c r="P8" s="115"/>
      <c r="Q8" s="115"/>
      <c r="R8" s="116"/>
    </row>
    <row r="9" spans="1:18" x14ac:dyDescent="0.35">
      <c r="A9" s="194"/>
      <c r="B9" s="114">
        <v>2003</v>
      </c>
      <c r="C9" s="115"/>
      <c r="D9" s="115"/>
      <c r="E9" s="115"/>
      <c r="F9" s="115"/>
      <c r="G9" s="115"/>
      <c r="H9" s="115"/>
      <c r="I9" s="116"/>
      <c r="J9" s="196"/>
      <c r="K9" s="114">
        <v>2003</v>
      </c>
      <c r="L9" s="115"/>
      <c r="M9" s="115"/>
      <c r="N9" s="115"/>
      <c r="O9" s="115"/>
      <c r="P9" s="115"/>
      <c r="Q9" s="115"/>
      <c r="R9" s="116"/>
    </row>
    <row r="10" spans="1:18" x14ac:dyDescent="0.35">
      <c r="A10" s="194"/>
      <c r="B10" s="114">
        <v>2004</v>
      </c>
      <c r="C10" s="117">
        <v>1315</v>
      </c>
      <c r="D10" s="117">
        <v>156</v>
      </c>
      <c r="E10" s="117">
        <v>32</v>
      </c>
      <c r="F10" s="117">
        <v>126</v>
      </c>
      <c r="G10" s="115">
        <v>11</v>
      </c>
      <c r="H10" s="115">
        <v>23</v>
      </c>
      <c r="I10" s="118">
        <f t="shared" si="0"/>
        <v>1663</v>
      </c>
      <c r="J10" s="196"/>
      <c r="K10" s="114">
        <v>2004</v>
      </c>
      <c r="L10" s="117">
        <v>1600</v>
      </c>
      <c r="M10" s="117">
        <v>162</v>
      </c>
      <c r="N10" s="117">
        <v>34</v>
      </c>
      <c r="O10" s="117">
        <v>139</v>
      </c>
      <c r="P10" s="115">
        <v>8</v>
      </c>
      <c r="Q10" s="115">
        <v>19</v>
      </c>
      <c r="R10" s="118">
        <f t="shared" si="1"/>
        <v>1962</v>
      </c>
    </row>
    <row r="11" spans="1:18" x14ac:dyDescent="0.35">
      <c r="A11" s="194"/>
      <c r="B11" s="114">
        <v>2005</v>
      </c>
      <c r="C11" s="117"/>
      <c r="D11" s="117"/>
      <c r="E11" s="117"/>
      <c r="F11" s="117"/>
      <c r="G11" s="115"/>
      <c r="H11" s="115"/>
      <c r="I11" s="118"/>
      <c r="J11" s="196"/>
      <c r="K11" s="114">
        <v>2005</v>
      </c>
      <c r="L11" s="117"/>
      <c r="M11" s="117"/>
      <c r="N11" s="117"/>
      <c r="O11" s="117"/>
      <c r="P11" s="115"/>
      <c r="Q11" s="115"/>
      <c r="R11" s="118"/>
    </row>
    <row r="12" spans="1:18" x14ac:dyDescent="0.35">
      <c r="A12" s="194"/>
      <c r="B12" s="114">
        <v>2006</v>
      </c>
      <c r="C12" s="117"/>
      <c r="D12" s="117"/>
      <c r="E12" s="117"/>
      <c r="F12" s="117"/>
      <c r="G12" s="115"/>
      <c r="H12" s="115"/>
      <c r="I12" s="118"/>
      <c r="J12" s="196"/>
      <c r="K12" s="114">
        <v>2006</v>
      </c>
      <c r="L12" s="117"/>
      <c r="M12" s="117"/>
      <c r="N12" s="117"/>
      <c r="O12" s="117"/>
      <c r="P12" s="115"/>
      <c r="Q12" s="115"/>
      <c r="R12" s="118"/>
    </row>
    <row r="13" spans="1:18" x14ac:dyDescent="0.35">
      <c r="A13" s="194"/>
      <c r="B13" s="114">
        <v>2007</v>
      </c>
      <c r="C13" s="117">
        <v>1423</v>
      </c>
      <c r="D13" s="117">
        <v>204</v>
      </c>
      <c r="E13" s="117">
        <v>33</v>
      </c>
      <c r="F13" s="117">
        <v>129</v>
      </c>
      <c r="G13" s="115">
        <v>12</v>
      </c>
      <c r="H13" s="115">
        <v>41</v>
      </c>
      <c r="I13" s="118">
        <f t="shared" si="0"/>
        <v>1842</v>
      </c>
      <c r="J13" s="196"/>
      <c r="K13" s="114">
        <v>2007</v>
      </c>
      <c r="L13" s="117">
        <v>1545</v>
      </c>
      <c r="M13" s="117">
        <v>210</v>
      </c>
      <c r="N13" s="117">
        <v>23</v>
      </c>
      <c r="O13" s="117">
        <v>136</v>
      </c>
      <c r="P13" s="115">
        <v>11</v>
      </c>
      <c r="Q13" s="115">
        <v>36</v>
      </c>
      <c r="R13" s="118">
        <f t="shared" si="1"/>
        <v>1961</v>
      </c>
    </row>
    <row r="14" spans="1:18" x14ac:dyDescent="0.35">
      <c r="A14" s="194"/>
      <c r="B14" s="114">
        <v>2008</v>
      </c>
      <c r="C14" s="115"/>
      <c r="D14" s="115"/>
      <c r="E14" s="115"/>
      <c r="F14" s="115"/>
      <c r="G14" s="115"/>
      <c r="H14" s="115"/>
      <c r="I14" s="118"/>
      <c r="J14" s="196"/>
      <c r="K14" s="114">
        <v>2008</v>
      </c>
      <c r="L14" s="115"/>
      <c r="M14" s="115"/>
      <c r="N14" s="115"/>
      <c r="O14" s="115"/>
      <c r="P14" s="115"/>
      <c r="Q14" s="115"/>
      <c r="R14" s="118"/>
    </row>
    <row r="15" spans="1:18" x14ac:dyDescent="0.35">
      <c r="A15" s="194"/>
      <c r="B15" s="114">
        <v>2009</v>
      </c>
      <c r="C15" s="115">
        <v>1429</v>
      </c>
      <c r="D15" s="115">
        <v>197</v>
      </c>
      <c r="E15" s="115">
        <v>16</v>
      </c>
      <c r="F15" s="115">
        <v>128</v>
      </c>
      <c r="G15" s="115">
        <v>7</v>
      </c>
      <c r="H15" s="115">
        <v>49</v>
      </c>
      <c r="I15" s="118">
        <f t="shared" si="0"/>
        <v>1826</v>
      </c>
      <c r="J15" s="196"/>
      <c r="K15" s="114">
        <v>2009</v>
      </c>
      <c r="L15" s="115">
        <v>1512</v>
      </c>
      <c r="M15" s="115">
        <v>194</v>
      </c>
      <c r="N15" s="115">
        <v>26</v>
      </c>
      <c r="O15" s="115">
        <v>139</v>
      </c>
      <c r="P15" s="115">
        <v>4</v>
      </c>
      <c r="Q15" s="115">
        <v>16</v>
      </c>
      <c r="R15" s="118">
        <f t="shared" si="1"/>
        <v>1891</v>
      </c>
    </row>
    <row r="16" spans="1:18" x14ac:dyDescent="0.35">
      <c r="A16" s="194"/>
      <c r="B16" s="114">
        <v>2010</v>
      </c>
      <c r="C16" s="115">
        <v>1301</v>
      </c>
      <c r="D16" s="115">
        <v>179</v>
      </c>
      <c r="E16" s="115">
        <v>35</v>
      </c>
      <c r="F16" s="115">
        <v>125</v>
      </c>
      <c r="G16" s="115">
        <v>4</v>
      </c>
      <c r="H16" s="115">
        <v>35</v>
      </c>
      <c r="I16" s="118">
        <f t="shared" si="0"/>
        <v>1679</v>
      </c>
      <c r="J16" s="196"/>
      <c r="K16" s="114">
        <v>2010</v>
      </c>
      <c r="L16" s="115">
        <v>1627</v>
      </c>
      <c r="M16" s="115">
        <v>204</v>
      </c>
      <c r="N16" s="115">
        <v>19</v>
      </c>
      <c r="O16" s="115">
        <v>149</v>
      </c>
      <c r="P16" s="115">
        <v>6</v>
      </c>
      <c r="Q16" s="115">
        <v>19</v>
      </c>
      <c r="R16" s="118">
        <f t="shared" si="1"/>
        <v>2024</v>
      </c>
    </row>
    <row r="17" spans="1:18" x14ac:dyDescent="0.35">
      <c r="A17" s="194"/>
      <c r="B17" s="114">
        <v>2011</v>
      </c>
      <c r="C17" s="115">
        <v>1420</v>
      </c>
      <c r="D17" s="115">
        <v>219</v>
      </c>
      <c r="E17" s="115">
        <v>39</v>
      </c>
      <c r="F17" s="115">
        <v>119</v>
      </c>
      <c r="G17" s="115">
        <v>9</v>
      </c>
      <c r="H17" s="115">
        <v>41</v>
      </c>
      <c r="I17" s="118">
        <f t="shared" si="0"/>
        <v>1847</v>
      </c>
      <c r="J17" s="196"/>
      <c r="K17" s="114">
        <v>2011</v>
      </c>
      <c r="L17" s="115">
        <v>1736</v>
      </c>
      <c r="M17" s="115">
        <v>185</v>
      </c>
      <c r="N17" s="115">
        <v>27</v>
      </c>
      <c r="O17" s="115">
        <v>135</v>
      </c>
      <c r="P17" s="115">
        <v>1</v>
      </c>
      <c r="Q17" s="115">
        <v>19</v>
      </c>
      <c r="R17" s="118">
        <f t="shared" si="1"/>
        <v>2103</v>
      </c>
    </row>
    <row r="18" spans="1:18" x14ac:dyDescent="0.35">
      <c r="A18" s="194"/>
      <c r="B18" s="114">
        <v>2012</v>
      </c>
      <c r="C18" s="115">
        <v>1259</v>
      </c>
      <c r="D18" s="115">
        <v>149</v>
      </c>
      <c r="E18" s="115">
        <v>15</v>
      </c>
      <c r="F18" s="115">
        <v>116</v>
      </c>
      <c r="G18" s="115">
        <v>3</v>
      </c>
      <c r="H18" s="115">
        <v>60</v>
      </c>
      <c r="I18" s="118">
        <f t="shared" si="0"/>
        <v>1602</v>
      </c>
      <c r="J18" s="196"/>
      <c r="K18" s="114">
        <v>2012</v>
      </c>
      <c r="L18" s="115">
        <v>1569</v>
      </c>
      <c r="M18" s="115">
        <v>170</v>
      </c>
      <c r="N18" s="115">
        <v>26</v>
      </c>
      <c r="O18" s="115">
        <v>124</v>
      </c>
      <c r="P18" s="115">
        <v>2</v>
      </c>
      <c r="Q18" s="115">
        <v>27</v>
      </c>
      <c r="R18" s="118">
        <f t="shared" si="1"/>
        <v>1918</v>
      </c>
    </row>
    <row r="19" spans="1:18" x14ac:dyDescent="0.35">
      <c r="A19" s="194"/>
      <c r="B19" s="114">
        <v>2013</v>
      </c>
      <c r="C19" s="119">
        <v>1383</v>
      </c>
      <c r="D19" s="119">
        <v>153</v>
      </c>
      <c r="E19" s="119">
        <v>49</v>
      </c>
      <c r="F19" s="119">
        <v>107</v>
      </c>
      <c r="G19" s="119">
        <v>9</v>
      </c>
      <c r="H19" s="119">
        <v>90</v>
      </c>
      <c r="I19" s="120">
        <f t="shared" si="0"/>
        <v>1791</v>
      </c>
      <c r="J19" s="196"/>
      <c r="K19" s="114">
        <v>2013</v>
      </c>
      <c r="L19" s="119">
        <v>1619</v>
      </c>
      <c r="M19" s="119">
        <v>167</v>
      </c>
      <c r="N19" s="119">
        <v>24</v>
      </c>
      <c r="O19" s="119">
        <v>109</v>
      </c>
      <c r="P19" s="119">
        <v>4</v>
      </c>
      <c r="Q19" s="119">
        <v>40</v>
      </c>
      <c r="R19" s="118">
        <f t="shared" si="1"/>
        <v>1963</v>
      </c>
    </row>
    <row r="20" spans="1:18" x14ac:dyDescent="0.35">
      <c r="A20" s="194"/>
      <c r="B20" s="114">
        <v>2014</v>
      </c>
      <c r="C20" s="119">
        <v>1327</v>
      </c>
      <c r="D20" s="119">
        <v>179</v>
      </c>
      <c r="E20" s="119">
        <v>24</v>
      </c>
      <c r="F20" s="119">
        <v>104</v>
      </c>
      <c r="G20" s="119">
        <v>9</v>
      </c>
      <c r="H20" s="119">
        <v>58</v>
      </c>
      <c r="I20" s="120">
        <f t="shared" si="0"/>
        <v>1701</v>
      </c>
      <c r="J20" s="196"/>
      <c r="K20" s="114">
        <v>2014</v>
      </c>
      <c r="L20" s="119">
        <v>1469</v>
      </c>
      <c r="M20" s="119">
        <v>162</v>
      </c>
      <c r="N20" s="119">
        <v>26</v>
      </c>
      <c r="O20" s="119">
        <v>112</v>
      </c>
      <c r="P20" s="119">
        <v>3</v>
      </c>
      <c r="Q20" s="119">
        <v>37</v>
      </c>
      <c r="R20" s="118">
        <f t="shared" si="1"/>
        <v>1809</v>
      </c>
    </row>
    <row r="21" spans="1:18" x14ac:dyDescent="0.35">
      <c r="A21" s="194"/>
      <c r="B21" s="114">
        <v>2015</v>
      </c>
      <c r="C21" s="119">
        <v>1241</v>
      </c>
      <c r="D21" s="119">
        <v>175</v>
      </c>
      <c r="E21" s="119">
        <v>25</v>
      </c>
      <c r="F21" s="119">
        <v>103</v>
      </c>
      <c r="G21" s="119">
        <v>12</v>
      </c>
      <c r="H21" s="119">
        <v>56</v>
      </c>
      <c r="I21" s="120">
        <f t="shared" si="0"/>
        <v>1612</v>
      </c>
      <c r="J21" s="196"/>
      <c r="K21" s="114">
        <v>2015</v>
      </c>
      <c r="L21" s="119">
        <v>1506</v>
      </c>
      <c r="M21" s="119">
        <v>147</v>
      </c>
      <c r="N21" s="119">
        <v>18</v>
      </c>
      <c r="O21" s="119">
        <v>110</v>
      </c>
      <c r="P21" s="119">
        <v>6</v>
      </c>
      <c r="Q21" s="119">
        <v>34</v>
      </c>
      <c r="R21" s="118">
        <f t="shared" si="1"/>
        <v>1821</v>
      </c>
    </row>
    <row r="22" spans="1:18" x14ac:dyDescent="0.35">
      <c r="A22" s="194"/>
      <c r="B22" s="114">
        <v>2016</v>
      </c>
      <c r="C22" s="119">
        <v>1402</v>
      </c>
      <c r="D22" s="119">
        <v>170</v>
      </c>
      <c r="E22" s="119">
        <v>20</v>
      </c>
      <c r="F22" s="119">
        <v>98</v>
      </c>
      <c r="G22" s="119">
        <v>7</v>
      </c>
      <c r="H22" s="119">
        <v>74</v>
      </c>
      <c r="I22" s="120">
        <f t="shared" si="0"/>
        <v>1771</v>
      </c>
      <c r="J22" s="196"/>
      <c r="K22" s="114">
        <v>2016</v>
      </c>
      <c r="L22" s="119">
        <v>1474</v>
      </c>
      <c r="M22" s="119">
        <v>189</v>
      </c>
      <c r="N22" s="119">
        <v>26</v>
      </c>
      <c r="O22" s="119">
        <v>112</v>
      </c>
      <c r="P22" s="119">
        <v>12</v>
      </c>
      <c r="Q22" s="119">
        <v>31</v>
      </c>
      <c r="R22" s="118">
        <f t="shared" si="1"/>
        <v>1844</v>
      </c>
    </row>
    <row r="23" spans="1:18" x14ac:dyDescent="0.35">
      <c r="A23" s="194"/>
      <c r="B23" s="114">
        <v>2017</v>
      </c>
      <c r="C23" s="119">
        <v>1374</v>
      </c>
      <c r="D23" s="119">
        <v>154</v>
      </c>
      <c r="E23" s="119">
        <v>47</v>
      </c>
      <c r="F23" s="119">
        <v>104</v>
      </c>
      <c r="G23" s="119">
        <v>7</v>
      </c>
      <c r="H23" s="119">
        <v>73</v>
      </c>
      <c r="I23" s="120">
        <f t="shared" si="0"/>
        <v>1759</v>
      </c>
      <c r="J23" s="196"/>
      <c r="K23" s="114">
        <v>2017</v>
      </c>
      <c r="L23" s="119">
        <v>1565</v>
      </c>
      <c r="M23" s="119">
        <v>135</v>
      </c>
      <c r="N23" s="119">
        <v>35</v>
      </c>
      <c r="O23" s="119">
        <v>113</v>
      </c>
      <c r="P23" s="119">
        <v>1</v>
      </c>
      <c r="Q23" s="119">
        <v>13</v>
      </c>
      <c r="R23" s="118">
        <f t="shared" si="1"/>
        <v>1862</v>
      </c>
    </row>
    <row r="24" spans="1:18" x14ac:dyDescent="0.35">
      <c r="A24" s="194"/>
      <c r="B24" s="114">
        <v>2018</v>
      </c>
      <c r="C24" s="119">
        <v>1420</v>
      </c>
      <c r="D24" s="119">
        <v>155</v>
      </c>
      <c r="E24" s="119">
        <v>52</v>
      </c>
      <c r="F24" s="119">
        <v>111</v>
      </c>
      <c r="G24" s="119">
        <v>3</v>
      </c>
      <c r="H24" s="119">
        <v>80</v>
      </c>
      <c r="I24" s="120">
        <f t="shared" si="0"/>
        <v>1821</v>
      </c>
      <c r="J24" s="196"/>
      <c r="K24" s="114">
        <v>2018</v>
      </c>
      <c r="L24" s="119">
        <v>1602</v>
      </c>
      <c r="M24" s="119">
        <v>169</v>
      </c>
      <c r="N24" s="119">
        <v>45</v>
      </c>
      <c r="O24" s="119">
        <v>114</v>
      </c>
      <c r="P24" s="119">
        <v>1</v>
      </c>
      <c r="Q24" s="119">
        <v>31</v>
      </c>
      <c r="R24" s="118">
        <f t="shared" si="1"/>
        <v>1962</v>
      </c>
    </row>
    <row r="25" spans="1:18" x14ac:dyDescent="0.35">
      <c r="A25" s="194"/>
      <c r="B25" s="114">
        <v>2019</v>
      </c>
      <c r="C25" s="119">
        <v>1507</v>
      </c>
      <c r="D25" s="119">
        <v>165</v>
      </c>
      <c r="E25" s="119">
        <v>40</v>
      </c>
      <c r="F25" s="119">
        <v>101</v>
      </c>
      <c r="G25" s="119">
        <v>5</v>
      </c>
      <c r="H25" s="119">
        <v>89</v>
      </c>
      <c r="I25" s="120">
        <v>1907</v>
      </c>
      <c r="J25" s="196"/>
      <c r="K25" s="114">
        <v>2019</v>
      </c>
      <c r="L25" s="119">
        <v>1489</v>
      </c>
      <c r="M25" s="119">
        <v>140</v>
      </c>
      <c r="N25" s="119">
        <v>38</v>
      </c>
      <c r="O25" s="119">
        <v>117</v>
      </c>
      <c r="P25" s="119">
        <v>4</v>
      </c>
      <c r="Q25" s="119">
        <v>32</v>
      </c>
      <c r="R25" s="118">
        <v>1820</v>
      </c>
    </row>
    <row r="26" spans="1:18" x14ac:dyDescent="0.35">
      <c r="A26" s="194"/>
      <c r="B26" s="121">
        <v>2020</v>
      </c>
      <c r="C26" s="122">
        <v>1272</v>
      </c>
      <c r="D26" s="122">
        <v>166</v>
      </c>
      <c r="E26" s="122">
        <v>48</v>
      </c>
      <c r="F26" s="122">
        <v>84</v>
      </c>
      <c r="G26" s="122">
        <v>0</v>
      </c>
      <c r="H26" s="122">
        <v>39</v>
      </c>
      <c r="I26" s="123">
        <f t="shared" si="0"/>
        <v>1609</v>
      </c>
      <c r="J26" s="196"/>
      <c r="K26" s="121">
        <v>2020</v>
      </c>
      <c r="L26" s="122">
        <v>1616</v>
      </c>
      <c r="M26" s="122">
        <v>154</v>
      </c>
      <c r="N26" s="122">
        <v>41</v>
      </c>
      <c r="O26" s="122">
        <v>105</v>
      </c>
      <c r="P26" s="122">
        <v>3</v>
      </c>
      <c r="Q26" s="122">
        <v>21</v>
      </c>
      <c r="R26" s="123">
        <v>1940</v>
      </c>
    </row>
    <row r="27" spans="1:18" ht="16" thickBot="1" x14ac:dyDescent="0.4">
      <c r="A27" s="194"/>
      <c r="B27" s="124" t="s">
        <v>77</v>
      </c>
      <c r="C27" s="125">
        <f t="shared" ref="C27:I27" si="2">C26/C3</f>
        <v>0.50157728706624605</v>
      </c>
      <c r="D27" s="125">
        <f t="shared" si="2"/>
        <v>0.50151057401812693</v>
      </c>
      <c r="E27" s="125">
        <f t="shared" si="2"/>
        <v>0.36090225563909772</v>
      </c>
      <c r="F27" s="125">
        <f t="shared" si="2"/>
        <v>0.47457627118644069</v>
      </c>
      <c r="G27" s="125">
        <f t="shared" si="2"/>
        <v>0</v>
      </c>
      <c r="H27" s="125">
        <f t="shared" si="2"/>
        <v>0.52702702702702697</v>
      </c>
      <c r="I27" s="126">
        <f t="shared" si="2"/>
        <v>0.49010051781906794</v>
      </c>
      <c r="J27" s="197"/>
      <c r="K27" s="124" t="s">
        <v>77</v>
      </c>
      <c r="L27" s="127">
        <f>L26/L3</f>
        <v>0.74573142593447161</v>
      </c>
      <c r="M27" s="128">
        <f t="shared" ref="M27:R27" si="3">M26/M3</f>
        <v>0.68444444444444441</v>
      </c>
      <c r="N27" s="128">
        <f t="shared" si="3"/>
        <v>0.21354166666666666</v>
      </c>
      <c r="O27" s="128">
        <f t="shared" si="3"/>
        <v>0.65217391304347827</v>
      </c>
      <c r="P27" s="128">
        <f t="shared" si="3"/>
        <v>0.1875</v>
      </c>
      <c r="Q27" s="128">
        <f t="shared" si="3"/>
        <v>0.875</v>
      </c>
      <c r="R27" s="129">
        <f t="shared" si="3"/>
        <v>0.696588868940754</v>
      </c>
    </row>
    <row r="28" spans="1:18" x14ac:dyDescent="0.35">
      <c r="A28" s="196" t="s">
        <v>50</v>
      </c>
      <c r="B28" s="110">
        <v>1997</v>
      </c>
      <c r="C28" s="111">
        <v>2410</v>
      </c>
      <c r="D28" s="108">
        <v>255</v>
      </c>
      <c r="E28" s="108">
        <v>94</v>
      </c>
      <c r="F28" s="108">
        <v>187</v>
      </c>
      <c r="G28" s="108">
        <v>30</v>
      </c>
      <c r="H28" s="108">
        <v>88</v>
      </c>
      <c r="I28" s="109">
        <f t="shared" ref="I28:I51" si="4">SUM(C28:H28)</f>
        <v>3064</v>
      </c>
    </row>
    <row r="29" spans="1:18" x14ac:dyDescent="0.35">
      <c r="A29" s="196"/>
      <c r="B29" s="110">
        <v>1998</v>
      </c>
      <c r="C29" s="112"/>
      <c r="D29" s="112"/>
      <c r="E29" s="112"/>
      <c r="F29" s="112"/>
      <c r="G29" s="112"/>
      <c r="H29" s="112"/>
      <c r="I29" s="113"/>
    </row>
    <row r="30" spans="1:18" x14ac:dyDescent="0.35">
      <c r="A30" s="196"/>
      <c r="B30" s="110">
        <v>1999</v>
      </c>
      <c r="C30" s="112"/>
      <c r="D30" s="112"/>
      <c r="E30" s="112"/>
      <c r="F30" s="112"/>
      <c r="G30" s="112"/>
      <c r="H30" s="112"/>
      <c r="I30" s="113"/>
    </row>
    <row r="31" spans="1:18" x14ac:dyDescent="0.35">
      <c r="A31" s="196"/>
      <c r="B31" s="110">
        <v>2000</v>
      </c>
      <c r="C31" s="112"/>
      <c r="D31" s="112"/>
      <c r="E31" s="112"/>
      <c r="F31" s="112"/>
      <c r="G31" s="112"/>
      <c r="H31" s="112"/>
      <c r="I31" s="113"/>
    </row>
    <row r="32" spans="1:18" x14ac:dyDescent="0.35">
      <c r="A32" s="196"/>
      <c r="B32" s="114">
        <v>2001</v>
      </c>
      <c r="C32" s="115">
        <v>1730</v>
      </c>
      <c r="D32" s="115">
        <v>195</v>
      </c>
      <c r="E32" s="115">
        <v>49</v>
      </c>
      <c r="F32" s="115">
        <v>234</v>
      </c>
      <c r="G32" s="115">
        <v>62</v>
      </c>
      <c r="H32" s="115">
        <v>39</v>
      </c>
      <c r="I32" s="116">
        <f t="shared" si="4"/>
        <v>2309</v>
      </c>
    </row>
    <row r="33" spans="1:9" x14ac:dyDescent="0.35">
      <c r="A33" s="196"/>
      <c r="B33" s="114">
        <v>2002</v>
      </c>
      <c r="C33" s="115"/>
      <c r="D33" s="115"/>
      <c r="E33" s="115"/>
      <c r="F33" s="115"/>
      <c r="G33" s="115"/>
      <c r="H33" s="115"/>
      <c r="I33" s="116"/>
    </row>
    <row r="34" spans="1:9" x14ac:dyDescent="0.35">
      <c r="A34" s="196"/>
      <c r="B34" s="114">
        <v>2003</v>
      </c>
      <c r="C34" s="115"/>
      <c r="D34" s="115"/>
      <c r="E34" s="115"/>
      <c r="F34" s="115"/>
      <c r="G34" s="115"/>
      <c r="H34" s="115"/>
      <c r="I34" s="116"/>
    </row>
    <row r="35" spans="1:9" x14ac:dyDescent="0.35">
      <c r="A35" s="196"/>
      <c r="B35" s="114">
        <v>2004</v>
      </c>
      <c r="C35" s="117">
        <v>1634</v>
      </c>
      <c r="D35" s="117">
        <v>158</v>
      </c>
      <c r="E35" s="117">
        <v>11</v>
      </c>
      <c r="F35" s="117">
        <v>123</v>
      </c>
      <c r="G35" s="115">
        <v>19</v>
      </c>
      <c r="H35" s="115">
        <v>18</v>
      </c>
      <c r="I35" s="118">
        <f t="shared" si="4"/>
        <v>1963</v>
      </c>
    </row>
    <row r="36" spans="1:9" x14ac:dyDescent="0.35">
      <c r="A36" s="196"/>
      <c r="B36" s="114">
        <v>2005</v>
      </c>
      <c r="C36" s="117"/>
      <c r="D36" s="117"/>
      <c r="E36" s="117"/>
      <c r="F36" s="117"/>
      <c r="G36" s="115"/>
      <c r="H36" s="115"/>
      <c r="I36" s="118"/>
    </row>
    <row r="37" spans="1:9" x14ac:dyDescent="0.35">
      <c r="A37" s="196"/>
      <c r="B37" s="114">
        <v>2006</v>
      </c>
      <c r="C37" s="117"/>
      <c r="D37" s="117"/>
      <c r="E37" s="117"/>
      <c r="F37" s="117"/>
      <c r="G37" s="115"/>
      <c r="H37" s="115"/>
      <c r="I37" s="118"/>
    </row>
    <row r="38" spans="1:9" x14ac:dyDescent="0.35">
      <c r="A38" s="196"/>
      <c r="B38" s="114">
        <v>2007</v>
      </c>
      <c r="C38" s="117">
        <v>1324</v>
      </c>
      <c r="D38" s="117">
        <v>143</v>
      </c>
      <c r="E38" s="117">
        <v>8</v>
      </c>
      <c r="F38" s="117">
        <v>147</v>
      </c>
      <c r="G38" s="115">
        <v>12</v>
      </c>
      <c r="H38" s="115">
        <v>41</v>
      </c>
      <c r="I38" s="118">
        <f t="shared" si="4"/>
        <v>1675</v>
      </c>
    </row>
    <row r="39" spans="1:9" x14ac:dyDescent="0.35">
      <c r="A39" s="196"/>
      <c r="B39" s="114">
        <v>2008</v>
      </c>
      <c r="C39" s="115"/>
      <c r="D39" s="115"/>
      <c r="E39" s="115"/>
      <c r="F39" s="115"/>
      <c r="G39" s="115"/>
      <c r="H39" s="115"/>
      <c r="I39" s="118"/>
    </row>
    <row r="40" spans="1:9" x14ac:dyDescent="0.35">
      <c r="A40" s="196"/>
      <c r="B40" s="114">
        <v>2009</v>
      </c>
      <c r="C40" s="115">
        <v>1377</v>
      </c>
      <c r="D40" s="115">
        <v>112</v>
      </c>
      <c r="E40" s="115">
        <v>11</v>
      </c>
      <c r="F40" s="115">
        <v>136</v>
      </c>
      <c r="G40" s="115">
        <v>6</v>
      </c>
      <c r="H40" s="115">
        <v>53</v>
      </c>
      <c r="I40" s="118">
        <f t="shared" si="4"/>
        <v>1695</v>
      </c>
    </row>
    <row r="41" spans="1:9" x14ac:dyDescent="0.35">
      <c r="A41" s="196"/>
      <c r="B41" s="114">
        <v>2010</v>
      </c>
      <c r="C41" s="115">
        <v>1352</v>
      </c>
      <c r="D41" s="115">
        <v>128</v>
      </c>
      <c r="E41" s="115">
        <v>12</v>
      </c>
      <c r="F41" s="115">
        <v>148</v>
      </c>
      <c r="G41" s="115">
        <v>3</v>
      </c>
      <c r="H41" s="115">
        <v>56</v>
      </c>
      <c r="I41" s="118">
        <f t="shared" si="4"/>
        <v>1699</v>
      </c>
    </row>
    <row r="42" spans="1:9" x14ac:dyDescent="0.35">
      <c r="A42" s="196"/>
      <c r="B42" s="114">
        <v>2011</v>
      </c>
      <c r="C42" s="115">
        <v>1473</v>
      </c>
      <c r="D42" s="115">
        <v>144</v>
      </c>
      <c r="E42" s="115">
        <v>15</v>
      </c>
      <c r="F42" s="115">
        <v>132</v>
      </c>
      <c r="G42" s="115">
        <v>7</v>
      </c>
      <c r="H42" s="115">
        <v>56</v>
      </c>
      <c r="I42" s="118">
        <f t="shared" si="4"/>
        <v>1827</v>
      </c>
    </row>
    <row r="43" spans="1:9" x14ac:dyDescent="0.35">
      <c r="A43" s="196"/>
      <c r="B43" s="114">
        <v>2012</v>
      </c>
      <c r="C43" s="115">
        <v>1344</v>
      </c>
      <c r="D43" s="115">
        <v>117</v>
      </c>
      <c r="E43" s="115">
        <v>10</v>
      </c>
      <c r="F43" s="115">
        <v>127</v>
      </c>
      <c r="G43" s="115">
        <v>4</v>
      </c>
      <c r="H43" s="115">
        <v>85</v>
      </c>
      <c r="I43" s="118">
        <f t="shared" si="4"/>
        <v>1687</v>
      </c>
    </row>
    <row r="44" spans="1:9" x14ac:dyDescent="0.35">
      <c r="A44" s="196"/>
      <c r="B44" s="114">
        <v>2013</v>
      </c>
      <c r="C44" s="119">
        <v>1302</v>
      </c>
      <c r="D44" s="119">
        <v>113</v>
      </c>
      <c r="E44" s="119">
        <v>23</v>
      </c>
      <c r="F44" s="119">
        <v>109</v>
      </c>
      <c r="G44" s="119">
        <v>6</v>
      </c>
      <c r="H44" s="119">
        <v>94</v>
      </c>
      <c r="I44" s="118">
        <f t="shared" si="4"/>
        <v>1647</v>
      </c>
    </row>
    <row r="45" spans="1:9" x14ac:dyDescent="0.35">
      <c r="A45" s="196"/>
      <c r="B45" s="114">
        <v>2014</v>
      </c>
      <c r="C45" s="119">
        <v>1405</v>
      </c>
      <c r="D45" s="119">
        <v>113</v>
      </c>
      <c r="E45" s="119">
        <v>15</v>
      </c>
      <c r="F45" s="119">
        <v>109</v>
      </c>
      <c r="G45" s="119">
        <v>8</v>
      </c>
      <c r="H45" s="119">
        <v>65</v>
      </c>
      <c r="I45" s="118">
        <f t="shared" si="4"/>
        <v>1715</v>
      </c>
    </row>
    <row r="46" spans="1:9" x14ac:dyDescent="0.35">
      <c r="A46" s="196"/>
      <c r="B46" s="114">
        <v>2015</v>
      </c>
      <c r="C46" s="119">
        <v>1218</v>
      </c>
      <c r="D46" s="119">
        <v>121</v>
      </c>
      <c r="E46" s="119">
        <v>15</v>
      </c>
      <c r="F46" s="119">
        <v>103</v>
      </c>
      <c r="G46" s="119">
        <v>13</v>
      </c>
      <c r="H46" s="119">
        <v>86</v>
      </c>
      <c r="I46" s="118">
        <f t="shared" si="4"/>
        <v>1556</v>
      </c>
    </row>
    <row r="47" spans="1:9" x14ac:dyDescent="0.35">
      <c r="A47" s="196"/>
      <c r="B47" s="114">
        <v>2016</v>
      </c>
      <c r="C47" s="119">
        <v>1248</v>
      </c>
      <c r="D47" s="119">
        <v>132</v>
      </c>
      <c r="E47" s="119">
        <v>11</v>
      </c>
      <c r="F47" s="119">
        <v>100</v>
      </c>
      <c r="G47" s="119">
        <v>10</v>
      </c>
      <c r="H47" s="119">
        <v>84</v>
      </c>
      <c r="I47" s="118">
        <f t="shared" si="4"/>
        <v>1585</v>
      </c>
    </row>
    <row r="48" spans="1:9" x14ac:dyDescent="0.35">
      <c r="A48" s="196"/>
      <c r="B48" s="114">
        <v>2017</v>
      </c>
      <c r="C48" s="119">
        <v>1421</v>
      </c>
      <c r="D48" s="119">
        <v>122</v>
      </c>
      <c r="E48" s="119">
        <v>10</v>
      </c>
      <c r="F48" s="119">
        <v>97</v>
      </c>
      <c r="G48" s="119">
        <v>11</v>
      </c>
      <c r="H48" s="119">
        <v>93</v>
      </c>
      <c r="I48" s="118">
        <f t="shared" si="4"/>
        <v>1754</v>
      </c>
    </row>
    <row r="49" spans="1:9" x14ac:dyDescent="0.35">
      <c r="A49" s="196"/>
      <c r="B49" s="114">
        <v>2018</v>
      </c>
      <c r="C49" s="119">
        <v>1461</v>
      </c>
      <c r="D49" s="119">
        <v>115</v>
      </c>
      <c r="E49" s="119">
        <v>12</v>
      </c>
      <c r="F49" s="119">
        <v>98</v>
      </c>
      <c r="G49" s="119">
        <v>1</v>
      </c>
      <c r="H49" s="119">
        <v>93</v>
      </c>
      <c r="I49" s="118">
        <f t="shared" si="4"/>
        <v>1780</v>
      </c>
    </row>
    <row r="50" spans="1:9" x14ac:dyDescent="0.35">
      <c r="A50" s="196"/>
      <c r="B50" s="114">
        <v>2019</v>
      </c>
      <c r="C50" s="119">
        <v>1448</v>
      </c>
      <c r="D50" s="119">
        <v>115</v>
      </c>
      <c r="E50" s="119">
        <v>14</v>
      </c>
      <c r="F50" s="119">
        <v>99</v>
      </c>
      <c r="G50" s="119">
        <v>4</v>
      </c>
      <c r="H50" s="119">
        <v>136</v>
      </c>
      <c r="I50" s="118">
        <v>1816</v>
      </c>
    </row>
    <row r="51" spans="1:9" x14ac:dyDescent="0.35">
      <c r="A51" s="196"/>
      <c r="B51" s="121">
        <v>2020</v>
      </c>
      <c r="C51" s="122">
        <v>1406</v>
      </c>
      <c r="D51" s="122">
        <v>115</v>
      </c>
      <c r="E51" s="122">
        <v>13</v>
      </c>
      <c r="F51" s="122">
        <v>92</v>
      </c>
      <c r="G51" s="122">
        <v>3</v>
      </c>
      <c r="H51" s="122">
        <v>96</v>
      </c>
      <c r="I51" s="130">
        <f t="shared" si="4"/>
        <v>1725</v>
      </c>
    </row>
    <row r="52" spans="1:9" ht="16" thickBot="1" x14ac:dyDescent="0.4">
      <c r="A52" s="198"/>
      <c r="B52" s="131" t="s">
        <v>77</v>
      </c>
      <c r="C52" s="132">
        <f>C51/C28</f>
        <v>0.58340248962655605</v>
      </c>
      <c r="D52" s="132">
        <f t="shared" ref="D52:I52" si="5">D51/D28</f>
        <v>0.45098039215686275</v>
      </c>
      <c r="E52" s="132">
        <f t="shared" si="5"/>
        <v>0.13829787234042554</v>
      </c>
      <c r="F52" s="132">
        <f t="shared" si="5"/>
        <v>0.49197860962566847</v>
      </c>
      <c r="G52" s="132">
        <f t="shared" si="5"/>
        <v>0.1</v>
      </c>
      <c r="H52" s="132">
        <f t="shared" si="5"/>
        <v>1.0909090909090908</v>
      </c>
      <c r="I52" s="133">
        <f t="shared" si="5"/>
        <v>0.56298955613577029</v>
      </c>
    </row>
    <row r="53" spans="1:9" ht="16" thickTop="1" x14ac:dyDescent="0.35"/>
    <row r="54" spans="1:9" x14ac:dyDescent="0.35">
      <c r="A54" s="100" t="s">
        <v>51</v>
      </c>
    </row>
  </sheetData>
  <mergeCells count="4">
    <mergeCell ref="A1:R1"/>
    <mergeCell ref="A3:A27"/>
    <mergeCell ref="J3:J27"/>
    <mergeCell ref="A28:A52"/>
  </mergeCells>
  <printOptions horizontalCentered="1" verticalCentered="1"/>
  <pageMargins left="0.74803149606299213" right="0.74803149606299213" top="0.78740157480314965" bottom="0" header="0.51181102362204722" footer="0.51181102362204722"/>
  <pageSetup paperSize="9" scale="62" orientation="landscape" r:id="rId1"/>
  <headerFooter alignWithMargins="0">
    <oddHeader>&amp;CSRAD Report No.2043 Transport Statistics Salford 2019</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25571-04E1-4CC7-BB27-95D92855B92B}">
  <sheetPr>
    <pageSetUpPr fitToPage="1"/>
  </sheetPr>
  <dimension ref="A1:I32"/>
  <sheetViews>
    <sheetView zoomScaleNormal="100" workbookViewId="0">
      <selection sqref="A1:XFD1048576"/>
    </sheetView>
  </sheetViews>
  <sheetFormatPr defaultColWidth="9.1796875" defaultRowHeight="12.5" x14ac:dyDescent="0.25"/>
  <cols>
    <col min="1" max="1" width="20.81640625" style="81" customWidth="1"/>
    <col min="2" max="2" width="8.26953125" style="81" customWidth="1"/>
    <col min="3" max="3" width="10.54296875" style="81" customWidth="1"/>
    <col min="4" max="4" width="9.81640625" style="81" customWidth="1"/>
    <col min="5" max="5" width="11.26953125" style="81" customWidth="1"/>
    <col min="6" max="6" width="9.1796875" style="81" customWidth="1"/>
    <col min="7" max="7" width="10.54296875" style="81" customWidth="1"/>
    <col min="8" max="8" width="8.54296875" style="81" customWidth="1"/>
    <col min="9" max="9" width="9.1796875" style="81" hidden="1" customWidth="1"/>
    <col min="10" max="10" width="0.1796875" style="81" customWidth="1"/>
    <col min="11" max="16384" width="9.1796875" style="81"/>
  </cols>
  <sheetData>
    <row r="1" spans="1:9" ht="14.5" x14ac:dyDescent="0.35">
      <c r="A1" s="68" t="s">
        <v>79</v>
      </c>
      <c r="B1" s="54"/>
      <c r="C1" s="54"/>
      <c r="D1" s="54"/>
      <c r="E1" s="54"/>
      <c r="F1" s="54"/>
      <c r="G1" s="54"/>
    </row>
    <row r="2" spans="1:9" ht="6.75" customHeight="1" thickBot="1" x14ac:dyDescent="0.4">
      <c r="A2" s="54"/>
      <c r="B2" s="54"/>
      <c r="C2" s="54"/>
      <c r="D2" s="54"/>
      <c r="E2" s="54"/>
      <c r="F2" s="54"/>
      <c r="G2" s="54"/>
    </row>
    <row r="3" spans="1:9" ht="18.75" customHeight="1" thickTop="1" x14ac:dyDescent="0.25">
      <c r="A3" s="201" t="s">
        <v>80</v>
      </c>
      <c r="B3" s="202"/>
      <c r="C3" s="202"/>
      <c r="D3" s="202"/>
      <c r="E3" s="202"/>
      <c r="F3" s="202"/>
      <c r="G3" s="203"/>
      <c r="H3" s="82"/>
      <c r="I3" s="82"/>
    </row>
    <row r="4" spans="1:9" ht="14.5" customHeight="1" x14ac:dyDescent="0.35">
      <c r="A4" s="71"/>
      <c r="B4" s="199" t="s">
        <v>48</v>
      </c>
      <c r="C4" s="204"/>
      <c r="D4" s="205" t="s">
        <v>49</v>
      </c>
      <c r="E4" s="206"/>
      <c r="F4" s="199" t="s">
        <v>50</v>
      </c>
      <c r="G4" s="200"/>
    </row>
    <row r="5" spans="1:9" ht="36" customHeight="1" x14ac:dyDescent="0.35">
      <c r="A5" s="71" t="s">
        <v>52</v>
      </c>
      <c r="B5" s="83" t="s">
        <v>53</v>
      </c>
      <c r="C5" s="83" t="s">
        <v>54</v>
      </c>
      <c r="D5" s="83" t="s">
        <v>53</v>
      </c>
      <c r="E5" s="83" t="s">
        <v>54</v>
      </c>
      <c r="F5" s="83" t="s">
        <v>53</v>
      </c>
      <c r="G5" s="84" t="s">
        <v>54</v>
      </c>
    </row>
    <row r="6" spans="1:9" ht="14.5" x14ac:dyDescent="0.35">
      <c r="A6" s="58" t="s">
        <v>55</v>
      </c>
      <c r="B6" s="85">
        <v>79.838709677419345</v>
      </c>
      <c r="C6" s="86">
        <v>1.2903225806451613</v>
      </c>
      <c r="D6" s="85">
        <v>66.92307692307692</v>
      </c>
      <c r="E6" s="86">
        <v>1.3769230769230769</v>
      </c>
      <c r="F6" s="85">
        <v>66.315789473684205</v>
      </c>
      <c r="G6" s="87">
        <v>1.4105263157894736</v>
      </c>
    </row>
    <row r="7" spans="1:9" ht="14.5" x14ac:dyDescent="0.35">
      <c r="A7" s="58" t="s">
        <v>24</v>
      </c>
      <c r="B7" s="88">
        <v>84.210526315789465</v>
      </c>
      <c r="C7" s="86">
        <v>1.2105263157894737</v>
      </c>
      <c r="D7" s="88">
        <v>76.470588235294116</v>
      </c>
      <c r="E7" s="86">
        <v>1.3823529411764706</v>
      </c>
      <c r="F7" s="88">
        <v>62.962962962962962</v>
      </c>
      <c r="G7" s="89">
        <v>1.4444444444444444</v>
      </c>
    </row>
    <row r="8" spans="1:9" ht="14.5" x14ac:dyDescent="0.35">
      <c r="A8" s="58" t="s">
        <v>56</v>
      </c>
      <c r="B8" s="85">
        <v>68.409090909090907</v>
      </c>
      <c r="C8" s="86">
        <v>1.3613636363636363</v>
      </c>
      <c r="D8" s="85">
        <v>66.625155666251558</v>
      </c>
      <c r="E8" s="86">
        <v>1.3661270236612701</v>
      </c>
      <c r="F8" s="85">
        <v>74.421768707482997</v>
      </c>
      <c r="G8" s="87">
        <v>1.3265306122448979</v>
      </c>
    </row>
    <row r="9" spans="1:9" ht="14.5" x14ac:dyDescent="0.35">
      <c r="A9" s="58" t="s">
        <v>27</v>
      </c>
      <c r="B9" s="85">
        <v>85.680751173708927</v>
      </c>
      <c r="C9" s="86">
        <v>1.1549295774647887</v>
      </c>
      <c r="D9" s="85">
        <v>73.092369477911646</v>
      </c>
      <c r="E9" s="86">
        <v>1.321285140562249</v>
      </c>
      <c r="F9" s="85">
        <v>77.966101694915253</v>
      </c>
      <c r="G9" s="87">
        <v>1.228813559322034</v>
      </c>
    </row>
    <row r="10" spans="1:9" ht="15.65" customHeight="1" thickBot="1" x14ac:dyDescent="0.4">
      <c r="A10" s="64" t="s">
        <v>57</v>
      </c>
      <c r="B10" s="90">
        <v>77.52918287937743</v>
      </c>
      <c r="C10" s="77">
        <v>1.2616731517509727</v>
      </c>
      <c r="D10" s="90">
        <v>68.256578947368425</v>
      </c>
      <c r="E10" s="77">
        <v>1.3585526315789473</v>
      </c>
      <c r="F10" s="90">
        <v>73.084112149532714</v>
      </c>
      <c r="G10" s="78">
        <v>1.3336448598130841</v>
      </c>
    </row>
    <row r="11" spans="1:9" ht="15.65" customHeight="1" thickTop="1" x14ac:dyDescent="0.35">
      <c r="A11" s="91"/>
      <c r="B11" s="92"/>
      <c r="C11" s="67"/>
      <c r="D11" s="92"/>
      <c r="E11" s="67"/>
      <c r="F11" s="92"/>
      <c r="G11" s="67"/>
    </row>
    <row r="12" spans="1:9" ht="15" customHeight="1" thickBot="1" x14ac:dyDescent="0.35">
      <c r="A12" s="207"/>
      <c r="B12" s="178"/>
      <c r="C12" s="178"/>
      <c r="D12" s="178"/>
      <c r="E12" s="178"/>
      <c r="F12" s="178"/>
      <c r="G12" s="178"/>
    </row>
    <row r="13" spans="1:9" ht="17.25" customHeight="1" thickTop="1" x14ac:dyDescent="0.25">
      <c r="A13" s="208" t="s">
        <v>58</v>
      </c>
      <c r="B13" s="209"/>
      <c r="C13" s="209"/>
      <c r="D13" s="209"/>
      <c r="E13" s="209"/>
      <c r="F13" s="209"/>
      <c r="G13" s="210"/>
    </row>
    <row r="14" spans="1:9" ht="14.5" x14ac:dyDescent="0.35">
      <c r="A14" s="71"/>
      <c r="B14" s="199" t="s">
        <v>48</v>
      </c>
      <c r="C14" s="199"/>
      <c r="D14" s="199" t="s">
        <v>49</v>
      </c>
      <c r="E14" s="199"/>
      <c r="F14" s="199" t="s">
        <v>50</v>
      </c>
      <c r="G14" s="200"/>
    </row>
    <row r="15" spans="1:9" ht="36" customHeight="1" x14ac:dyDescent="0.35">
      <c r="A15" s="71"/>
      <c r="B15" s="93" t="s">
        <v>53</v>
      </c>
      <c r="C15" s="93" t="s">
        <v>54</v>
      </c>
      <c r="D15" s="93" t="s">
        <v>53</v>
      </c>
      <c r="E15" s="93" t="s">
        <v>54</v>
      </c>
      <c r="F15" s="93" t="s">
        <v>53</v>
      </c>
      <c r="G15" s="94" t="s">
        <v>54</v>
      </c>
    </row>
    <row r="16" spans="1:9" ht="14.5" x14ac:dyDescent="0.35">
      <c r="A16" s="71" t="s">
        <v>59</v>
      </c>
      <c r="B16" s="93"/>
      <c r="C16" s="93"/>
      <c r="D16" s="93"/>
      <c r="E16" s="93"/>
      <c r="F16" s="93"/>
      <c r="G16" s="94"/>
    </row>
    <row r="17" spans="1:7" ht="14.5" x14ac:dyDescent="0.35">
      <c r="A17" s="58">
        <v>2001</v>
      </c>
      <c r="B17" s="85">
        <v>72</v>
      </c>
      <c r="C17" s="86">
        <v>1.36</v>
      </c>
      <c r="D17" s="85">
        <v>64</v>
      </c>
      <c r="E17" s="86">
        <v>1.47</v>
      </c>
      <c r="F17" s="85">
        <v>59</v>
      </c>
      <c r="G17" s="87">
        <v>1.58</v>
      </c>
    </row>
    <row r="18" spans="1:7" ht="14.5" x14ac:dyDescent="0.35">
      <c r="A18" s="58">
        <v>2004</v>
      </c>
      <c r="B18" s="85">
        <v>76</v>
      </c>
      <c r="C18" s="86">
        <v>1.28</v>
      </c>
      <c r="D18" s="85">
        <v>58</v>
      </c>
      <c r="E18" s="86">
        <v>1.48</v>
      </c>
      <c r="F18" s="85">
        <v>64</v>
      </c>
      <c r="G18" s="87">
        <v>1.46</v>
      </c>
    </row>
    <row r="19" spans="1:7" ht="15" customHeight="1" x14ac:dyDescent="0.35">
      <c r="A19" s="58">
        <v>2007</v>
      </c>
      <c r="B19" s="85">
        <v>79</v>
      </c>
      <c r="C19" s="86">
        <v>1.25</v>
      </c>
      <c r="D19" s="85">
        <v>61</v>
      </c>
      <c r="E19" s="86">
        <v>1.45</v>
      </c>
      <c r="F19" s="85">
        <v>67</v>
      </c>
      <c r="G19" s="87">
        <v>1.43</v>
      </c>
    </row>
    <row r="20" spans="1:7" ht="14.5" x14ac:dyDescent="0.35">
      <c r="A20" s="58">
        <v>2009</v>
      </c>
      <c r="B20" s="85">
        <v>77.679654680419389</v>
      </c>
      <c r="C20" s="86">
        <v>1.2687820386708852</v>
      </c>
      <c r="D20" s="85">
        <v>68.303086425196071</v>
      </c>
      <c r="E20" s="86">
        <v>1.394322830843624</v>
      </c>
      <c r="F20" s="85">
        <v>65.905015041213829</v>
      </c>
      <c r="G20" s="87">
        <v>1.4342278111822495</v>
      </c>
    </row>
    <row r="21" spans="1:7" ht="14.5" x14ac:dyDescent="0.35">
      <c r="A21" s="58">
        <v>2010</v>
      </c>
      <c r="B21" s="85">
        <v>77.380041782396461</v>
      </c>
      <c r="C21" s="86">
        <v>1.26</v>
      </c>
      <c r="D21" s="85">
        <v>65.924454701171229</v>
      </c>
      <c r="E21" s="86">
        <v>1.4</v>
      </c>
      <c r="F21" s="85">
        <v>69.454571892988284</v>
      </c>
      <c r="G21" s="87">
        <v>1.42</v>
      </c>
    </row>
    <row r="22" spans="1:7" ht="14.5" x14ac:dyDescent="0.35">
      <c r="A22" s="58">
        <v>2011</v>
      </c>
      <c r="B22" s="85">
        <v>79.886110581319727</v>
      </c>
      <c r="C22" s="86">
        <v>1.24</v>
      </c>
      <c r="D22" s="85">
        <v>68.248401151856214</v>
      </c>
      <c r="E22" s="86">
        <v>1.36</v>
      </c>
      <c r="F22" s="85">
        <v>73.450031162522365</v>
      </c>
      <c r="G22" s="87">
        <v>1.34</v>
      </c>
    </row>
    <row r="23" spans="1:7" ht="14.5" x14ac:dyDescent="0.35">
      <c r="A23" s="58">
        <v>2012</v>
      </c>
      <c r="B23" s="85">
        <v>76.460767946577633</v>
      </c>
      <c r="C23" s="86">
        <v>1.27</v>
      </c>
      <c r="D23" s="85">
        <v>64.55416359616801</v>
      </c>
      <c r="E23" s="86">
        <v>1.44</v>
      </c>
      <c r="F23" s="85">
        <v>69.539748953974907</v>
      </c>
      <c r="G23" s="87">
        <v>1.39</v>
      </c>
    </row>
    <row r="24" spans="1:7" ht="14.5" x14ac:dyDescent="0.35">
      <c r="A24" s="58">
        <v>2013</v>
      </c>
      <c r="B24" s="85">
        <v>76.078431372549019</v>
      </c>
      <c r="C24" s="86">
        <v>1.28</v>
      </c>
      <c r="D24" s="85">
        <v>62.685459940652819</v>
      </c>
      <c r="E24" s="86">
        <v>1.43</v>
      </c>
      <c r="F24" s="85">
        <v>69.412795793163895</v>
      </c>
      <c r="G24" s="87">
        <v>1.39</v>
      </c>
    </row>
    <row r="25" spans="1:7" ht="14.5" x14ac:dyDescent="0.35">
      <c r="A25" s="58">
        <v>2014</v>
      </c>
      <c r="B25" s="85">
        <v>76.65306122448979</v>
      </c>
      <c r="C25" s="86">
        <v>1.29</v>
      </c>
      <c r="D25" s="85">
        <v>61.329063250600477</v>
      </c>
      <c r="E25" s="86">
        <v>1.48</v>
      </c>
      <c r="F25" s="85">
        <v>69.939707149009479</v>
      </c>
      <c r="G25" s="87">
        <v>1.38</v>
      </c>
    </row>
    <row r="26" spans="1:7" ht="14.5" x14ac:dyDescent="0.35">
      <c r="A26" s="58">
        <v>2015</v>
      </c>
      <c r="B26" s="85">
        <v>76.955424726661064</v>
      </c>
      <c r="C26" s="86">
        <v>1.2633551707112349</v>
      </c>
      <c r="D26" s="85">
        <v>64.166001596169195</v>
      </c>
      <c r="E26" s="86">
        <v>1.4298999464958624</v>
      </c>
      <c r="F26" s="85">
        <v>70.841121495327101</v>
      </c>
      <c r="G26" s="87">
        <v>1.3689407789155159</v>
      </c>
    </row>
    <row r="27" spans="1:7" ht="14.5" x14ac:dyDescent="0.35">
      <c r="A27" s="58">
        <v>2016</v>
      </c>
      <c r="B27" s="85">
        <v>80.336581045172721</v>
      </c>
      <c r="C27" s="86">
        <v>1.2210093789818071</v>
      </c>
      <c r="D27" s="85">
        <v>65.699208443271772</v>
      </c>
      <c r="E27" s="86">
        <v>1.4051314046913945</v>
      </c>
      <c r="F27" s="85">
        <v>75.789473684210535</v>
      </c>
      <c r="G27" s="87">
        <v>1.2883833859309783</v>
      </c>
    </row>
    <row r="28" spans="1:7" ht="14.5" x14ac:dyDescent="0.35">
      <c r="A28" s="58">
        <v>2017</v>
      </c>
      <c r="B28" s="85">
        <v>78.099547511312224</v>
      </c>
      <c r="C28" s="86">
        <v>1.258860430157049</v>
      </c>
      <c r="D28" s="85">
        <v>63.319148936170208</v>
      </c>
      <c r="E28" s="86">
        <v>1.4371897458177114</v>
      </c>
      <c r="F28" s="85">
        <v>72.237196765498652</v>
      </c>
      <c r="G28" s="87">
        <v>1.3323164957419427</v>
      </c>
    </row>
    <row r="29" spans="1:7" ht="14.5" x14ac:dyDescent="0.35">
      <c r="A29" s="58">
        <v>2018</v>
      </c>
      <c r="B29" s="85">
        <v>79.535683576956146</v>
      </c>
      <c r="C29" s="86">
        <v>1.2353664373362532</v>
      </c>
      <c r="D29" s="85">
        <v>64.531625300240194</v>
      </c>
      <c r="E29" s="86">
        <v>1.4271556876979989</v>
      </c>
      <c r="F29" s="85">
        <v>68.953068592057761</v>
      </c>
      <c r="G29" s="87">
        <v>1.398748665038128</v>
      </c>
    </row>
    <row r="30" spans="1:7" ht="14.5" x14ac:dyDescent="0.35">
      <c r="A30" s="58">
        <v>2019</v>
      </c>
      <c r="B30" s="85">
        <v>74.979009235936189</v>
      </c>
      <c r="C30" s="86">
        <v>1.292947494434078</v>
      </c>
      <c r="D30" s="85">
        <v>62.812769628990509</v>
      </c>
      <c r="E30" s="86">
        <v>1.4400874038115383</v>
      </c>
      <c r="F30" s="85">
        <v>71.764705882352942</v>
      </c>
      <c r="G30" s="87">
        <v>1.3461243647423831</v>
      </c>
    </row>
    <row r="31" spans="1:7" ht="15" thickBot="1" x14ac:dyDescent="0.4">
      <c r="A31" s="95">
        <v>2020</v>
      </c>
      <c r="B31" s="96">
        <v>77.52918287937743</v>
      </c>
      <c r="C31" s="97">
        <v>1.2616731517509727</v>
      </c>
      <c r="D31" s="96">
        <v>68.256578947368425</v>
      </c>
      <c r="E31" s="97">
        <v>1.3585526315789473</v>
      </c>
      <c r="F31" s="98">
        <v>73.084112149532714</v>
      </c>
      <c r="G31" s="99">
        <v>1.3336448598130841</v>
      </c>
    </row>
    <row r="32" spans="1:7" ht="15" thickTop="1" x14ac:dyDescent="0.35">
      <c r="A32" s="54"/>
      <c r="B32" s="54"/>
      <c r="C32" s="54"/>
      <c r="D32" s="54"/>
      <c r="E32" s="54"/>
      <c r="F32" s="54"/>
      <c r="G32" s="54"/>
    </row>
  </sheetData>
  <mergeCells count="9">
    <mergeCell ref="B14:C14"/>
    <mergeCell ref="D14:E14"/>
    <mergeCell ref="F14:G14"/>
    <mergeCell ref="A3:G3"/>
    <mergeCell ref="B4:C4"/>
    <mergeCell ref="D4:E4"/>
    <mergeCell ref="F4:G4"/>
    <mergeCell ref="A12:G12"/>
    <mergeCell ref="A13:G13"/>
  </mergeCells>
  <pageMargins left="0.70866141732283472" right="0.70866141732283472" top="0.74803149606299213" bottom="0.74803149606299213" header="0.31496062992125984" footer="0.31496062992125984"/>
  <pageSetup paperSize="9" orientation="portrait" r:id="rId1"/>
  <headerFooter scaleWithDoc="0" alignWithMargins="0">
    <oddHeader>&amp;C&amp;"Calibri,Regular"&amp;13SRAD Report No.2043 Transport Statistics Salford 2019</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D4EEB-B2C5-4CE1-9489-E5F98A72C43B}">
  <sheetPr>
    <pageSetUpPr fitToPage="1"/>
  </sheetPr>
  <dimension ref="A1:J47"/>
  <sheetViews>
    <sheetView zoomScaleNormal="100" workbookViewId="0">
      <selection sqref="A1:XFD1048576"/>
    </sheetView>
  </sheetViews>
  <sheetFormatPr defaultColWidth="9.1796875" defaultRowHeight="14.5" x14ac:dyDescent="0.35"/>
  <cols>
    <col min="1" max="1" width="10" style="54" customWidth="1"/>
    <col min="2" max="2" width="10.26953125" style="54" customWidth="1"/>
    <col min="3" max="4" width="11.26953125" style="54" customWidth="1"/>
    <col min="5" max="16384" width="9.1796875" style="54"/>
  </cols>
  <sheetData>
    <row r="1" spans="1:4" x14ac:dyDescent="0.35">
      <c r="A1" s="68" t="s">
        <v>60</v>
      </c>
    </row>
    <row r="2" spans="1:4" ht="15" thickBot="1" x14ac:dyDescent="0.4"/>
    <row r="3" spans="1:4" ht="45.75" customHeight="1" thickTop="1" x14ac:dyDescent="0.35">
      <c r="A3" s="211" t="s">
        <v>81</v>
      </c>
      <c r="B3" s="212"/>
      <c r="C3" s="212"/>
      <c r="D3" s="213"/>
    </row>
    <row r="4" spans="1:4" ht="15.75" customHeight="1" x14ac:dyDescent="0.35">
      <c r="A4" s="55" t="s">
        <v>59</v>
      </c>
      <c r="B4" s="69" t="s">
        <v>48</v>
      </c>
      <c r="C4" s="69" t="s">
        <v>49</v>
      </c>
      <c r="D4" s="70" t="s">
        <v>50</v>
      </c>
    </row>
    <row r="5" spans="1:4" ht="16.5" customHeight="1" x14ac:dyDescent="0.35">
      <c r="A5" s="71">
        <v>1997</v>
      </c>
      <c r="B5" s="72">
        <v>39</v>
      </c>
      <c r="C5" s="72">
        <v>11</v>
      </c>
      <c r="D5" s="73">
        <v>37</v>
      </c>
    </row>
    <row r="6" spans="1:4" x14ac:dyDescent="0.35">
      <c r="A6" s="71">
        <v>2001</v>
      </c>
      <c r="B6" s="72">
        <v>23</v>
      </c>
      <c r="C6" s="72">
        <v>8</v>
      </c>
      <c r="D6" s="73">
        <v>43</v>
      </c>
    </row>
    <row r="7" spans="1:4" ht="14.25" customHeight="1" x14ac:dyDescent="0.35">
      <c r="A7" s="71">
        <v>2004</v>
      </c>
      <c r="B7" s="72">
        <v>46</v>
      </c>
      <c r="C7" s="72">
        <v>12</v>
      </c>
      <c r="D7" s="73">
        <v>54</v>
      </c>
    </row>
    <row r="8" spans="1:4" ht="14.25" customHeight="1" x14ac:dyDescent="0.35">
      <c r="A8" s="71">
        <v>2007</v>
      </c>
      <c r="B8" s="72">
        <v>37</v>
      </c>
      <c r="C8" s="72">
        <v>6</v>
      </c>
      <c r="D8" s="73">
        <v>40</v>
      </c>
    </row>
    <row r="9" spans="1:4" ht="15" customHeight="1" x14ac:dyDescent="0.35">
      <c r="A9" s="71">
        <v>2009</v>
      </c>
      <c r="B9" s="72">
        <v>55</v>
      </c>
      <c r="C9" s="72">
        <v>13</v>
      </c>
      <c r="D9" s="73">
        <v>41</v>
      </c>
    </row>
    <row r="10" spans="1:4" ht="14.25" customHeight="1" x14ac:dyDescent="0.35">
      <c r="A10" s="71">
        <v>2010</v>
      </c>
      <c r="B10" s="72">
        <v>52</v>
      </c>
      <c r="C10" s="72">
        <v>13</v>
      </c>
      <c r="D10" s="73">
        <v>41</v>
      </c>
    </row>
    <row r="11" spans="1:4" ht="13.5" customHeight="1" x14ac:dyDescent="0.35">
      <c r="A11" s="71">
        <v>2011</v>
      </c>
      <c r="B11" s="72">
        <v>68</v>
      </c>
      <c r="C11" s="72">
        <v>18</v>
      </c>
      <c r="D11" s="73">
        <v>51</v>
      </c>
    </row>
    <row r="12" spans="1:4" x14ac:dyDescent="0.35">
      <c r="A12" s="71">
        <v>2012</v>
      </c>
      <c r="B12" s="72">
        <v>70</v>
      </c>
      <c r="C12" s="72">
        <v>19</v>
      </c>
      <c r="D12" s="73">
        <v>57</v>
      </c>
    </row>
    <row r="13" spans="1:4" x14ac:dyDescent="0.35">
      <c r="A13" s="71">
        <v>2013</v>
      </c>
      <c r="B13" s="72">
        <v>83</v>
      </c>
      <c r="C13" s="72">
        <v>5</v>
      </c>
      <c r="D13" s="73">
        <v>80</v>
      </c>
    </row>
    <row r="14" spans="1:4" x14ac:dyDescent="0.35">
      <c r="A14" s="74">
        <v>2014</v>
      </c>
      <c r="B14" s="75">
        <v>108</v>
      </c>
      <c r="C14" s="75">
        <v>21</v>
      </c>
      <c r="D14" s="76">
        <v>61</v>
      </c>
    </row>
    <row r="15" spans="1:4" x14ac:dyDescent="0.35">
      <c r="A15" s="74">
        <v>2015</v>
      </c>
      <c r="B15" s="75">
        <v>77</v>
      </c>
      <c r="C15" s="75">
        <v>11</v>
      </c>
      <c r="D15" s="76">
        <v>21</v>
      </c>
    </row>
    <row r="16" spans="1:4" x14ac:dyDescent="0.35">
      <c r="A16" s="74">
        <v>2016</v>
      </c>
      <c r="B16" s="75">
        <v>102</v>
      </c>
      <c r="C16" s="75">
        <v>5</v>
      </c>
      <c r="D16" s="76">
        <v>86</v>
      </c>
    </row>
    <row r="17" spans="1:10" x14ac:dyDescent="0.35">
      <c r="A17" s="74">
        <v>2017</v>
      </c>
      <c r="B17" s="75">
        <v>100</v>
      </c>
      <c r="C17" s="75">
        <v>13</v>
      </c>
      <c r="D17" s="76">
        <v>75</v>
      </c>
    </row>
    <row r="18" spans="1:10" x14ac:dyDescent="0.35">
      <c r="A18" s="74">
        <v>2018</v>
      </c>
      <c r="B18" s="75">
        <v>93</v>
      </c>
      <c r="C18" s="75">
        <v>17</v>
      </c>
      <c r="D18" s="76">
        <v>73</v>
      </c>
    </row>
    <row r="19" spans="1:10" x14ac:dyDescent="0.35">
      <c r="A19" s="74">
        <v>2019</v>
      </c>
      <c r="B19" s="75">
        <v>79</v>
      </c>
      <c r="C19" s="75">
        <v>6</v>
      </c>
      <c r="D19" s="76">
        <v>61</v>
      </c>
    </row>
    <row r="20" spans="1:10" x14ac:dyDescent="0.35">
      <c r="A20" s="74">
        <v>2020</v>
      </c>
      <c r="B20" s="75">
        <v>81</v>
      </c>
      <c r="C20" s="75">
        <v>18</v>
      </c>
      <c r="D20" s="76">
        <v>89</v>
      </c>
      <c r="H20" s="67"/>
      <c r="I20" s="67"/>
      <c r="J20" s="67"/>
    </row>
    <row r="21" spans="1:10" ht="16.5" customHeight="1" thickBot="1" x14ac:dyDescent="0.4">
      <c r="A21" s="64" t="s">
        <v>77</v>
      </c>
      <c r="B21" s="77">
        <f>B20/B5</f>
        <v>2.0769230769230771</v>
      </c>
      <c r="C21" s="77">
        <f t="shared" ref="C21:D21" si="0">C20/C5</f>
        <v>1.6363636363636365</v>
      </c>
      <c r="D21" s="78">
        <f t="shared" si="0"/>
        <v>2.4054054054054053</v>
      </c>
    </row>
    <row r="22" spans="1:10" ht="15" thickTop="1" x14ac:dyDescent="0.35"/>
    <row r="23" spans="1:10" ht="15" thickBot="1" x14ac:dyDescent="0.4"/>
    <row r="24" spans="1:10" ht="43.5" customHeight="1" thickTop="1" x14ac:dyDescent="0.35">
      <c r="A24" s="214" t="s">
        <v>82</v>
      </c>
      <c r="B24" s="215"/>
      <c r="C24" s="215"/>
      <c r="D24" s="216"/>
    </row>
    <row r="25" spans="1:10" x14ac:dyDescent="0.35">
      <c r="A25" s="55" t="s">
        <v>59</v>
      </c>
      <c r="B25" s="69" t="s">
        <v>48</v>
      </c>
      <c r="C25" s="69" t="s">
        <v>49</v>
      </c>
      <c r="D25" s="70" t="s">
        <v>50</v>
      </c>
    </row>
    <row r="26" spans="1:10" x14ac:dyDescent="0.35">
      <c r="A26" s="71">
        <v>2001</v>
      </c>
      <c r="B26" s="72">
        <v>54</v>
      </c>
      <c r="C26" s="72">
        <v>73</v>
      </c>
      <c r="D26" s="73">
        <v>166</v>
      </c>
    </row>
    <row r="27" spans="1:10" x14ac:dyDescent="0.35">
      <c r="A27" s="71">
        <v>2004</v>
      </c>
      <c r="B27" s="72">
        <v>88</v>
      </c>
      <c r="C27" s="72">
        <v>85</v>
      </c>
      <c r="D27" s="73">
        <v>221</v>
      </c>
    </row>
    <row r="28" spans="1:10" x14ac:dyDescent="0.35">
      <c r="A28" s="71">
        <v>2007</v>
      </c>
      <c r="B28" s="72">
        <v>172</v>
      </c>
      <c r="C28" s="72">
        <v>117</v>
      </c>
      <c r="D28" s="73">
        <v>306</v>
      </c>
    </row>
    <row r="29" spans="1:10" x14ac:dyDescent="0.35">
      <c r="A29" s="71">
        <v>2009</v>
      </c>
      <c r="B29" s="72">
        <v>115</v>
      </c>
      <c r="C29" s="72">
        <v>124</v>
      </c>
      <c r="D29" s="73">
        <v>390</v>
      </c>
    </row>
    <row r="30" spans="1:10" x14ac:dyDescent="0.35">
      <c r="A30" s="71">
        <v>2010</v>
      </c>
      <c r="B30" s="72">
        <v>110</v>
      </c>
      <c r="C30" s="72">
        <v>105</v>
      </c>
      <c r="D30" s="73">
        <v>240</v>
      </c>
    </row>
    <row r="31" spans="1:10" x14ac:dyDescent="0.35">
      <c r="A31" s="71">
        <v>2011</v>
      </c>
      <c r="B31" s="72">
        <v>131</v>
      </c>
      <c r="C31" s="72">
        <v>163</v>
      </c>
      <c r="D31" s="73">
        <v>297</v>
      </c>
    </row>
    <row r="32" spans="1:10" x14ac:dyDescent="0.35">
      <c r="A32" s="71">
        <v>2012</v>
      </c>
      <c r="B32" s="72">
        <v>124</v>
      </c>
      <c r="C32" s="72">
        <v>120</v>
      </c>
      <c r="D32" s="73">
        <v>260</v>
      </c>
    </row>
    <row r="33" spans="1:10" x14ac:dyDescent="0.35">
      <c r="A33" s="79" t="s">
        <v>61</v>
      </c>
      <c r="B33" s="72">
        <v>78</v>
      </c>
      <c r="C33" s="72">
        <v>99</v>
      </c>
      <c r="D33" s="73">
        <v>261</v>
      </c>
    </row>
    <row r="34" spans="1:10" x14ac:dyDescent="0.35">
      <c r="A34" s="79">
        <v>2014</v>
      </c>
      <c r="B34" s="72">
        <v>88</v>
      </c>
      <c r="C34" s="72">
        <v>117</v>
      </c>
      <c r="D34" s="73">
        <v>356</v>
      </c>
    </row>
    <row r="35" spans="1:10" x14ac:dyDescent="0.35">
      <c r="A35" s="79">
        <v>2015</v>
      </c>
      <c r="B35" s="72">
        <v>106</v>
      </c>
      <c r="C35" s="72">
        <v>101</v>
      </c>
      <c r="D35" s="73">
        <v>458</v>
      </c>
    </row>
    <row r="36" spans="1:10" x14ac:dyDescent="0.35">
      <c r="A36" s="80">
        <v>2016</v>
      </c>
      <c r="B36" s="75">
        <v>105</v>
      </c>
      <c r="C36" s="75">
        <v>126</v>
      </c>
      <c r="D36" s="76">
        <v>353</v>
      </c>
    </row>
    <row r="37" spans="1:10" x14ac:dyDescent="0.35">
      <c r="A37" s="80">
        <v>2017</v>
      </c>
      <c r="B37" s="75">
        <v>205</v>
      </c>
      <c r="C37" s="75">
        <v>170</v>
      </c>
      <c r="D37" s="76">
        <v>457</v>
      </c>
    </row>
    <row r="38" spans="1:10" x14ac:dyDescent="0.35">
      <c r="A38" s="80">
        <v>2018</v>
      </c>
      <c r="B38" s="75">
        <v>112</v>
      </c>
      <c r="C38" s="75">
        <v>111</v>
      </c>
      <c r="D38" s="76">
        <v>370</v>
      </c>
    </row>
    <row r="39" spans="1:10" x14ac:dyDescent="0.35">
      <c r="A39" s="80">
        <v>2019</v>
      </c>
      <c r="B39" s="75">
        <v>159</v>
      </c>
      <c r="C39" s="75">
        <v>145</v>
      </c>
      <c r="D39" s="76">
        <v>489</v>
      </c>
    </row>
    <row r="40" spans="1:10" x14ac:dyDescent="0.35">
      <c r="A40" s="80">
        <v>2020</v>
      </c>
      <c r="B40" s="75">
        <v>130</v>
      </c>
      <c r="C40" s="75">
        <v>90</v>
      </c>
      <c r="D40" s="76">
        <v>428</v>
      </c>
    </row>
    <row r="41" spans="1:10" ht="15" thickBot="1" x14ac:dyDescent="0.4">
      <c r="A41" s="64" t="s">
        <v>77</v>
      </c>
      <c r="B41" s="77">
        <f>B40/B26</f>
        <v>2.4074074074074074</v>
      </c>
      <c r="C41" s="77">
        <f>C40/C26</f>
        <v>1.2328767123287672</v>
      </c>
      <c r="D41" s="78">
        <f>D40/D26</f>
        <v>2.5783132530120483</v>
      </c>
      <c r="H41" s="67"/>
      <c r="I41" s="67"/>
      <c r="J41" s="67"/>
    </row>
    <row r="42" spans="1:10" ht="15" thickTop="1" x14ac:dyDescent="0.35"/>
    <row r="43" spans="1:10" x14ac:dyDescent="0.35">
      <c r="A43" s="217" t="s">
        <v>88</v>
      </c>
      <c r="B43" s="218"/>
      <c r="C43" s="218"/>
      <c r="D43" s="218"/>
      <c r="E43" s="218"/>
    </row>
    <row r="44" spans="1:10" x14ac:dyDescent="0.35">
      <c r="A44" s="218"/>
      <c r="B44" s="218"/>
      <c r="C44" s="218"/>
      <c r="D44" s="218"/>
      <c r="E44" s="218"/>
    </row>
    <row r="45" spans="1:10" x14ac:dyDescent="0.35">
      <c r="A45" s="218"/>
      <c r="B45" s="218"/>
      <c r="C45" s="218"/>
      <c r="D45" s="218"/>
      <c r="E45" s="218"/>
    </row>
    <row r="46" spans="1:10" x14ac:dyDescent="0.35">
      <c r="A46" s="218"/>
      <c r="B46" s="218"/>
      <c r="C46" s="218"/>
      <c r="D46" s="218"/>
      <c r="E46" s="218"/>
    </row>
    <row r="47" spans="1:10" x14ac:dyDescent="0.35">
      <c r="A47" s="218"/>
      <c r="B47" s="218"/>
      <c r="C47" s="218"/>
      <c r="D47" s="218"/>
      <c r="E47" s="218"/>
    </row>
  </sheetData>
  <mergeCells count="3">
    <mergeCell ref="A3:D3"/>
    <mergeCell ref="A24:D24"/>
    <mergeCell ref="A43:E47"/>
  </mergeCells>
  <pageMargins left="0.70866141732283472" right="0.70866141732283472" top="0.74803149606299213" bottom="0.74803149606299213" header="0.31496062992125984" footer="0.31496062992125984"/>
  <pageSetup paperSize="9" scale="99" orientation="portrait" r:id="rId1"/>
  <headerFooter scaleWithDoc="0" alignWithMargins="0">
    <oddHeader>&amp;C&amp;"Calibri,Regular"&amp;13SRAD Report No.2043 Transport Statistics Salford 2019</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7B91-629E-4539-AE7D-300B1E920601}">
  <sheetPr>
    <pageSetUpPr fitToPage="1"/>
  </sheetPr>
  <dimension ref="A1:E24"/>
  <sheetViews>
    <sheetView zoomScaleNormal="100" workbookViewId="0">
      <selection activeCell="H16" sqref="H16"/>
    </sheetView>
  </sheetViews>
  <sheetFormatPr defaultColWidth="9.1796875" defaultRowHeight="14.5" x14ac:dyDescent="0.35"/>
  <cols>
    <col min="1" max="1" width="25.1796875" style="54" customWidth="1"/>
    <col min="2" max="2" width="12.54296875" style="54" customWidth="1"/>
    <col min="3" max="3" width="12.81640625" style="54" customWidth="1"/>
    <col min="4" max="4" width="13.1796875" style="54" customWidth="1"/>
    <col min="5" max="5" width="12.54296875" style="54" bestFit="1" customWidth="1"/>
    <col min="6" max="16384" width="9.1796875" style="54"/>
  </cols>
  <sheetData>
    <row r="1" spans="1:4" ht="15.5" x14ac:dyDescent="0.35">
      <c r="A1" s="53" t="s">
        <v>62</v>
      </c>
    </row>
    <row r="2" spans="1:4" ht="15" thickBot="1" x14ac:dyDescent="0.4"/>
    <row r="3" spans="1:4" ht="15" thickTop="1" x14ac:dyDescent="0.35">
      <c r="A3" s="219" t="s">
        <v>63</v>
      </c>
      <c r="B3" s="220"/>
      <c r="C3" s="220"/>
      <c r="D3" s="221"/>
    </row>
    <row r="4" spans="1:4" x14ac:dyDescent="0.35">
      <c r="A4" s="55" t="s">
        <v>59</v>
      </c>
      <c r="B4" s="56" t="s">
        <v>48</v>
      </c>
      <c r="C4" s="56" t="s">
        <v>49</v>
      </c>
      <c r="D4" s="57" t="s">
        <v>50</v>
      </c>
    </row>
    <row r="5" spans="1:4" x14ac:dyDescent="0.35">
      <c r="A5" s="58">
        <v>2004</v>
      </c>
      <c r="B5" s="59">
        <v>855</v>
      </c>
      <c r="C5" s="59">
        <v>1826</v>
      </c>
      <c r="D5" s="60">
        <v>1251</v>
      </c>
    </row>
    <row r="6" spans="1:4" x14ac:dyDescent="0.35">
      <c r="A6" s="58">
        <v>2007</v>
      </c>
      <c r="B6" s="59">
        <v>975</v>
      </c>
      <c r="C6" s="59">
        <v>1819</v>
      </c>
      <c r="D6" s="60">
        <v>1301</v>
      </c>
    </row>
    <row r="7" spans="1:4" x14ac:dyDescent="0.35">
      <c r="A7" s="58">
        <v>2009</v>
      </c>
      <c r="B7" s="59">
        <v>990</v>
      </c>
      <c r="C7" s="59">
        <v>1849</v>
      </c>
      <c r="D7" s="60">
        <v>1287</v>
      </c>
    </row>
    <row r="8" spans="1:4" x14ac:dyDescent="0.35">
      <c r="A8" s="58">
        <v>2010</v>
      </c>
      <c r="B8" s="59">
        <v>1059</v>
      </c>
      <c r="C8" s="59">
        <v>1822</v>
      </c>
      <c r="D8" s="60">
        <v>1393</v>
      </c>
    </row>
    <row r="9" spans="1:4" x14ac:dyDescent="0.35">
      <c r="A9" s="58">
        <v>2011</v>
      </c>
      <c r="B9" s="59">
        <v>1047</v>
      </c>
      <c r="C9" s="59">
        <v>1744</v>
      </c>
      <c r="D9" s="60">
        <v>1420</v>
      </c>
    </row>
    <row r="10" spans="1:4" x14ac:dyDescent="0.35">
      <c r="A10" s="58">
        <v>2012</v>
      </c>
      <c r="B10" s="59">
        <v>1091</v>
      </c>
      <c r="C10" s="59">
        <v>1688</v>
      </c>
      <c r="D10" s="60">
        <v>1349</v>
      </c>
    </row>
    <row r="11" spans="1:4" x14ac:dyDescent="0.35">
      <c r="A11" s="58">
        <v>2013</v>
      </c>
      <c r="B11" s="59">
        <v>1017</v>
      </c>
      <c r="C11" s="59">
        <v>1553</v>
      </c>
      <c r="D11" s="60">
        <v>1070</v>
      </c>
    </row>
    <row r="12" spans="1:4" x14ac:dyDescent="0.35">
      <c r="A12" s="58">
        <v>2014</v>
      </c>
      <c r="B12" s="59">
        <v>971</v>
      </c>
      <c r="C12" s="59">
        <v>1831</v>
      </c>
      <c r="D12" s="60">
        <v>1390</v>
      </c>
    </row>
    <row r="13" spans="1:4" x14ac:dyDescent="0.35">
      <c r="A13" s="58">
        <v>2015</v>
      </c>
      <c r="B13" s="59">
        <v>929</v>
      </c>
      <c r="C13" s="59">
        <v>1516</v>
      </c>
      <c r="D13" s="60">
        <v>965</v>
      </c>
    </row>
    <row r="14" spans="1:4" x14ac:dyDescent="0.35">
      <c r="A14" s="58">
        <v>2016</v>
      </c>
      <c r="B14" s="59">
        <v>1131</v>
      </c>
      <c r="C14" s="59">
        <v>1571</v>
      </c>
      <c r="D14" s="60">
        <v>1135</v>
      </c>
    </row>
    <row r="15" spans="1:4" x14ac:dyDescent="0.35">
      <c r="A15" s="58">
        <v>2017</v>
      </c>
      <c r="B15" s="59">
        <v>961</v>
      </c>
      <c r="C15" s="59">
        <v>1176</v>
      </c>
      <c r="D15" s="60">
        <v>1115</v>
      </c>
    </row>
    <row r="16" spans="1:4" x14ac:dyDescent="0.35">
      <c r="A16" s="58">
        <v>2018</v>
      </c>
      <c r="B16" s="59">
        <v>1061</v>
      </c>
      <c r="C16" s="59">
        <v>1353</v>
      </c>
      <c r="D16" s="60">
        <v>1246</v>
      </c>
    </row>
    <row r="17" spans="1:5" x14ac:dyDescent="0.35">
      <c r="A17" s="58">
        <v>2019</v>
      </c>
      <c r="B17" s="59">
        <v>1241</v>
      </c>
      <c r="C17" s="59">
        <v>1516</v>
      </c>
      <c r="D17" s="60">
        <v>1265</v>
      </c>
    </row>
    <row r="18" spans="1:5" x14ac:dyDescent="0.35">
      <c r="A18" s="61" t="s">
        <v>84</v>
      </c>
      <c r="B18" s="62">
        <v>891</v>
      </c>
      <c r="C18" s="62">
        <v>1196</v>
      </c>
      <c r="D18" s="63">
        <v>1276</v>
      </c>
    </row>
    <row r="19" spans="1:5" ht="15" thickBot="1" x14ac:dyDescent="0.4">
      <c r="A19" s="64" t="s">
        <v>83</v>
      </c>
      <c r="B19" s="65">
        <f>B18/B5</f>
        <v>1.0421052631578946</v>
      </c>
      <c r="C19" s="65">
        <f t="shared" ref="C19:D19" si="0">C18/C5</f>
        <v>0.65498357064622126</v>
      </c>
      <c r="D19" s="66">
        <f t="shared" si="0"/>
        <v>1.0199840127897681</v>
      </c>
    </row>
    <row r="20" spans="1:5" ht="15" thickTop="1" x14ac:dyDescent="0.35">
      <c r="A20" s="222" t="s">
        <v>85</v>
      </c>
      <c r="B20" s="223"/>
      <c r="C20" s="223"/>
      <c r="D20" s="223"/>
    </row>
    <row r="21" spans="1:5" x14ac:dyDescent="0.35">
      <c r="A21" s="224"/>
      <c r="B21" s="224"/>
      <c r="C21" s="224"/>
      <c r="D21" s="224"/>
    </row>
    <row r="22" spans="1:5" x14ac:dyDescent="0.35">
      <c r="A22" s="224"/>
      <c r="B22" s="224"/>
      <c r="C22" s="224"/>
      <c r="D22" s="224"/>
    </row>
    <row r="24" spans="1:5" x14ac:dyDescent="0.35">
      <c r="C24" s="67"/>
      <c r="D24" s="67"/>
      <c r="E24" s="67"/>
    </row>
  </sheetData>
  <mergeCells count="2">
    <mergeCell ref="A3:D3"/>
    <mergeCell ref="A20:D22"/>
  </mergeCells>
  <pageMargins left="0.70866141732283472" right="0.70866141732283472" top="0.74803149606299213" bottom="0.74803149606299213" header="0.31496062992125984" footer="0.31496062992125984"/>
  <pageSetup paperSize="9" orientation="portrait" r:id="rId1"/>
  <headerFooter scaleWithDoc="0" alignWithMargins="0">
    <oddHeader>&amp;C&amp;"Calibri,Regular"&amp;13SRAD Report No.2043 Transport Statistics Salford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Key Centre Notes</vt:lpstr>
      <vt:lpstr>Cordon Map</vt:lpstr>
      <vt:lpstr>Table 12 Key Centre Surveys AM</vt:lpstr>
      <vt:lpstr>Table 13 Key Centre Surveys OP</vt:lpstr>
      <vt:lpstr>Table 14 Key Centre Surveys PM</vt:lpstr>
      <vt:lpstr>Table 15  KC Traffic Trend</vt:lpstr>
      <vt:lpstr>Tabs 16&amp;17 KC Car Occupancy</vt:lpstr>
      <vt:lpstr>Tab18 &amp; 19 Rail &amp; ML to KC</vt:lpstr>
      <vt:lpstr>Tabs 20 Walk to KC</vt:lpstr>
      <vt:lpstr>Table 21 KC Car&amp;Non-carTrips </vt:lpstr>
      <vt:lpstr>'Cordon Map'!Print_Area</vt:lpstr>
      <vt:lpstr>'Key Centre Notes'!Print_Area</vt:lpstr>
      <vt:lpstr>'Tab18 &amp; 19 Rail &amp; ML to KC'!Print_Area</vt:lpstr>
      <vt:lpstr>'Table 12 Key Centre Surveys AM'!Print_Area</vt:lpstr>
      <vt:lpstr>'Table 13 Key Centre Surveys OP'!Print_Area</vt:lpstr>
      <vt:lpstr>'Table 14 Key Centre Surveys PM'!Print_Area</vt:lpstr>
      <vt:lpstr>'Table 15  KC Traffic Trend'!Print_Area</vt:lpstr>
      <vt:lpstr>'Table 21 KC Car&amp;Non-carTrips '!Print_Area</vt:lpstr>
      <vt:lpstr>'Tabs 16&amp;17 KC Car Occupancy'!Print_Area</vt:lpstr>
      <vt:lpstr>'Tabs 20 Walk to KC'!Print_Area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2020-05-26T16:58:24Z</dcterms:created>
  <dcterms:modified xsi:type="dcterms:W3CDTF">2021-01-07T17:42:19Z</dcterms:modified>
</cp:coreProperties>
</file>